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850" firstSheet="2" activeTab="2"/>
  </bookViews>
  <sheets>
    <sheet name="Паливо" sheetId="1" state="hidden" r:id="rId1"/>
    <sheet name="Витрати" sheetId="2" state="hidden" r:id="rId2"/>
    <sheet name="Ремонти" sheetId="3" r:id="rId3"/>
    <sheet name="Лист1" sheetId="4" state="hidden" r:id="rId4"/>
    <sheet name="Свод" sheetId="5" state="hidden" r:id="rId5"/>
  </sheets>
  <definedNames>
    <definedName name="_xlnm.Print_Titles" localSheetId="2">Ремонти!$6:$10</definedName>
    <definedName name="_xlnm.Print_Area" localSheetId="2">Ремонти!$A$1:$L$89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3" l="1"/>
  <c r="J77" i="3"/>
  <c r="L83" i="3"/>
  <c r="I83" i="3" s="1"/>
  <c r="L82" i="3"/>
  <c r="I82" i="3" s="1"/>
  <c r="L81" i="3"/>
  <c r="I81" i="3" s="1"/>
  <c r="L80" i="3"/>
  <c r="I80" i="3" s="1"/>
  <c r="L79" i="3"/>
  <c r="I79" i="3" s="1"/>
  <c r="L78" i="3"/>
  <c r="L76" i="3"/>
  <c r="I76" i="3" s="1"/>
  <c r="L75" i="3"/>
  <c r="I75" i="3" s="1"/>
  <c r="L74" i="3"/>
  <c r="I74" i="3" s="1"/>
  <c r="L73" i="3"/>
  <c r="I73" i="3" s="1"/>
  <c r="L72" i="3"/>
  <c r="I72" i="3" s="1"/>
  <c r="L71" i="3"/>
  <c r="I71" i="3" s="1"/>
  <c r="L70" i="3"/>
  <c r="I70" i="3" s="1"/>
  <c r="L69" i="3"/>
  <c r="I69" i="3" s="1"/>
  <c r="L68" i="3"/>
  <c r="I68" i="3" s="1"/>
  <c r="L67" i="3"/>
  <c r="I67" i="3" s="1"/>
  <c r="J66" i="3"/>
  <c r="K66" i="3"/>
  <c r="L65" i="3"/>
  <c r="I65" i="3" s="1"/>
  <c r="L64" i="3"/>
  <c r="I64" i="3" s="1"/>
  <c r="L63" i="3"/>
  <c r="I63" i="3" s="1"/>
  <c r="L62" i="3"/>
  <c r="I62" i="3" s="1"/>
  <c r="L61" i="3"/>
  <c r="I61" i="3" s="1"/>
  <c r="L60" i="3"/>
  <c r="I60" i="3" s="1"/>
  <c r="L59" i="3"/>
  <c r="I59" i="3" s="1"/>
  <c r="L58" i="3"/>
  <c r="I58" i="3" s="1"/>
  <c r="L57" i="3"/>
  <c r="I57" i="3" s="1"/>
  <c r="L56" i="3"/>
  <c r="I56" i="3" s="1"/>
  <c r="L55" i="3"/>
  <c r="I55" i="3" s="1"/>
  <c r="J54" i="3"/>
  <c r="K54" i="3"/>
  <c r="L53" i="3"/>
  <c r="I53" i="3" s="1"/>
  <c r="L52" i="3"/>
  <c r="I52" i="3" s="1"/>
  <c r="L51" i="3"/>
  <c r="I51" i="3" s="1"/>
  <c r="L50" i="3"/>
  <c r="I50" i="3" s="1"/>
  <c r="L49" i="3"/>
  <c r="I49" i="3" s="1"/>
  <c r="L48" i="3"/>
  <c r="I48" i="3" s="1"/>
  <c r="L47" i="3"/>
  <c r="I47" i="3" s="1"/>
  <c r="L46" i="3"/>
  <c r="I46" i="3" s="1"/>
  <c r="J45" i="3"/>
  <c r="K45" i="3"/>
  <c r="L40" i="3"/>
  <c r="I40" i="3" s="1"/>
  <c r="L39" i="3"/>
  <c r="I39" i="3" s="1"/>
  <c r="L38" i="3"/>
  <c r="I38" i="3" s="1"/>
  <c r="L37" i="3"/>
  <c r="I37" i="3" s="1"/>
  <c r="L36" i="3"/>
  <c r="I36" i="3" s="1"/>
  <c r="L34" i="3"/>
  <c r="I34" i="3" s="1"/>
  <c r="L33" i="3"/>
  <c r="I33" i="3" s="1"/>
  <c r="L32" i="3"/>
  <c r="I32" i="3" s="1"/>
  <c r="L31" i="3"/>
  <c r="I31" i="3" s="1"/>
  <c r="L30" i="3"/>
  <c r="I30" i="3" s="1"/>
  <c r="L29" i="3"/>
  <c r="I29" i="3" s="1"/>
  <c r="L28" i="3"/>
  <c r="I28" i="3" s="1"/>
  <c r="L27" i="3"/>
  <c r="I27" i="3" s="1"/>
  <c r="L26" i="3"/>
  <c r="I26" i="3" s="1"/>
  <c r="I25" i="3" s="1"/>
  <c r="L24" i="3"/>
  <c r="I24" i="3" s="1"/>
  <c r="L23" i="3"/>
  <c r="I23" i="3" s="1"/>
  <c r="L22" i="3"/>
  <c r="I22" i="3" s="1"/>
  <c r="L21" i="3"/>
  <c r="I21" i="3" s="1"/>
  <c r="L20" i="3"/>
  <c r="I20" i="3" s="1"/>
  <c r="L19" i="3"/>
  <c r="I19" i="3" s="1"/>
  <c r="L18" i="3"/>
  <c r="I18" i="3" s="1"/>
  <c r="L17" i="3"/>
  <c r="I17" i="3" s="1"/>
  <c r="L16" i="3"/>
  <c r="I16" i="3" s="1"/>
  <c r="L14" i="3"/>
  <c r="I14" i="3" s="1"/>
  <c r="L13" i="3"/>
  <c r="I13" i="3" s="1"/>
  <c r="I12" i="3" s="1"/>
  <c r="J35" i="3"/>
  <c r="K35" i="3"/>
  <c r="J25" i="3"/>
  <c r="K25" i="3"/>
  <c r="J15" i="3"/>
  <c r="K15" i="3"/>
  <c r="L15" i="3"/>
  <c r="J12" i="3"/>
  <c r="K12" i="3"/>
  <c r="L12" i="3"/>
  <c r="I54" i="3" l="1"/>
  <c r="L77" i="3"/>
  <c r="I78" i="3"/>
  <c r="I77" i="3" s="1"/>
  <c r="I35" i="3"/>
  <c r="I45" i="3"/>
  <c r="L54" i="3"/>
  <c r="L35" i="3"/>
  <c r="L43" i="3" s="1"/>
  <c r="L45" i="3"/>
  <c r="I66" i="3"/>
  <c r="L25" i="3"/>
  <c r="I15" i="3"/>
  <c r="I43" i="3" s="1"/>
  <c r="L66" i="3"/>
  <c r="J86" i="3"/>
  <c r="K86" i="3"/>
  <c r="K43" i="3"/>
  <c r="J43" i="3"/>
  <c r="C25" i="5"/>
  <c r="D25" i="5"/>
  <c r="L86" i="3" l="1"/>
  <c r="I86" i="3"/>
  <c r="B25" i="5"/>
  <c r="I22" i="5" l="1"/>
  <c r="H22" i="5"/>
  <c r="G22" i="5"/>
  <c r="I21" i="5"/>
  <c r="H21" i="5"/>
  <c r="G21" i="5"/>
  <c r="I18" i="5"/>
  <c r="H18" i="5"/>
  <c r="G18" i="5"/>
  <c r="I9" i="5"/>
  <c r="H9" i="5"/>
  <c r="G9" i="5"/>
  <c r="D17" i="5" l="1"/>
  <c r="D16" i="5"/>
  <c r="D21" i="5" s="1"/>
  <c r="D7" i="5"/>
  <c r="D18" i="5" l="1"/>
  <c r="D9" i="5"/>
  <c r="D22" i="5" l="1"/>
  <c r="D27" i="5" s="1"/>
  <c r="K26" i="4"/>
  <c r="K30" i="4" s="1"/>
  <c r="J26" i="4"/>
  <c r="J30" i="4" s="1"/>
  <c r="K18" i="4"/>
  <c r="J18" i="4"/>
  <c r="K8" i="4"/>
  <c r="J8" i="4"/>
  <c r="E17" i="5" l="1"/>
  <c r="E7" i="5"/>
  <c r="E9" i="5" s="1"/>
  <c r="C17" i="5"/>
  <c r="C16" i="5"/>
  <c r="E16" i="5" l="1"/>
  <c r="E18" i="5" s="1"/>
  <c r="B7" i="5"/>
  <c r="B9" i="5" s="1"/>
  <c r="H10" i="5" s="1"/>
  <c r="E22" i="5"/>
  <c r="F17" i="5"/>
  <c r="B16" i="5"/>
  <c r="C7" i="5"/>
  <c r="F7" i="5" s="1"/>
  <c r="F9" i="5" s="1"/>
  <c r="G10" i="5"/>
  <c r="I10" i="5"/>
  <c r="B21" i="5"/>
  <c r="C18" i="5"/>
  <c r="C21" i="5"/>
  <c r="E21" i="5" l="1"/>
  <c r="F16" i="5"/>
  <c r="F21" i="5"/>
  <c r="F18" i="5"/>
  <c r="C9" i="5"/>
  <c r="C22" i="5"/>
  <c r="F22" i="5" s="1"/>
  <c r="B17" i="5"/>
  <c r="B22" i="5" s="1"/>
  <c r="B18" i="5" l="1"/>
  <c r="I19" i="5" l="1"/>
  <c r="G19" i="5"/>
  <c r="H19" i="5"/>
</calcChain>
</file>

<file path=xl/sharedStrings.xml><?xml version="1.0" encoding="utf-8"?>
<sst xmlns="http://schemas.openxmlformats.org/spreadsheetml/2006/main" count="611" uniqueCount="369">
  <si>
    <t>ТОВ ФІРМА "ТЕХНОВА" (Чернігівська ТЕЦ)</t>
  </si>
  <si>
    <t xml:space="preserve">Розрахунок палива на 2019 рік </t>
  </si>
  <si>
    <t>Рік (Дод.3)</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</si>
  <si>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</si>
  <si>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</si>
  <si>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</si>
  <si>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</si>
  <si>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</si>
  <si>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</si>
  <si>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</si>
  <si>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</si>
  <si>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</si>
  <si>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</si>
  <si>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</si>
  <si>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</si>
  <si>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Рік (Всього)</t>
  </si>
  <si>
    <t>Виробництво електричної енергії</t>
  </si>
  <si>
    <t xml:space="preserve"> Відпуск електричної енергії</t>
  </si>
  <si>
    <t>млн кВт∙год</t>
  </si>
  <si>
    <t>Питомі витрати умовного палива на вир. е/е</t>
  </si>
  <si>
    <t>г/кВт∙год</t>
  </si>
  <si>
    <t>Витрати умовного палива на виробництво е/е</t>
  </si>
  <si>
    <t>Всього</t>
  </si>
  <si>
    <t>тис. туп</t>
  </si>
  <si>
    <t>у т.ч.: газ</t>
  </si>
  <si>
    <t>вугілля</t>
  </si>
  <si>
    <t>мазут</t>
  </si>
  <si>
    <t>газ додатковий</t>
  </si>
  <si>
    <t>% вугілля</t>
  </si>
  <si>
    <t>Виробництво теплової енергії</t>
  </si>
  <si>
    <t>тис. Гкал</t>
  </si>
  <si>
    <t xml:space="preserve">   у т.ч. т/е для: населення</t>
  </si>
  <si>
    <t xml:space="preserve">                        релігійних організацій</t>
  </si>
  <si>
    <t xml:space="preserve">                               бюджетних організацій організацій</t>
  </si>
  <si>
    <t xml:space="preserve">                        промислових споживачів</t>
  </si>
  <si>
    <t>Разом інші (бюджет та промисловість)</t>
  </si>
  <si>
    <t>Питомі витрати умовного палива на вир. т/е</t>
  </si>
  <si>
    <t>кг/Гкал</t>
  </si>
  <si>
    <t>Витрати умовного палива на виробництво т/е</t>
  </si>
  <si>
    <t xml:space="preserve">                      бюджетних організацій</t>
  </si>
  <si>
    <t xml:space="preserve">                       інших (промисловість)</t>
  </si>
  <si>
    <t>Розшифровки статей витрат</t>
  </si>
  <si>
    <t>виробничої собівартості, адміністративних витрат та інших операційних витрат</t>
  </si>
  <si>
    <t>додаток 4</t>
  </si>
  <si>
    <t>Найменування показників</t>
  </si>
  <si>
    <t xml:space="preserve">Факт, що передує базовому періоду, тис.грн </t>
  </si>
  <si>
    <t>План НКРЕКП на базовий період, тис.грн</t>
  </si>
  <si>
    <t>Очікувані на базовий період, тис.грн</t>
  </si>
  <si>
    <t>Коригування, тис.грн</t>
  </si>
  <si>
    <t>План НКРЕКП, тис.грн</t>
  </si>
  <si>
    <t>Вартість, всього, тис. грн</t>
  </si>
  <si>
    <t xml:space="preserve">Виробнича собiвартiсть, у т.ч.: </t>
  </si>
  <si>
    <t xml:space="preserve">          виробничі послуги</t>
  </si>
  <si>
    <t>1.1.1</t>
  </si>
  <si>
    <t>вартість послуг сторонніх організацій, ремонтних підрозділів та інших допоміжних виробництв з ремонту будівель, споруд, устаткування та транспортних засобів</t>
  </si>
  <si>
    <t>1.1.2</t>
  </si>
  <si>
    <t>вартість транспортних послуг</t>
  </si>
  <si>
    <t>1.1.3</t>
  </si>
  <si>
    <t>оплата послуг централізованого водопостачання та водовідведення</t>
  </si>
  <si>
    <t>1.1.4</t>
  </si>
  <si>
    <t>оплата робіт спеціалізованих пусконалагоджувальних організацій та інших організацій, які виконують роботи з удосконалення технології та організації виробництва, а також роботи, пов’язані з перевіркою готовності до введення в дію (пуску) шляхом комплексних випробувань (під навантаженням) устаткування, блоків, окремих агрегатів, підстанцій, ліній електропередачі, теплопередачі, а також тих об’єктів, що вводяться в дію після розширення та реконструкції</t>
  </si>
  <si>
    <t>1.1.5</t>
  </si>
  <si>
    <t>вартість робіт з вивчення можливостей подальшої експлуатації металоконструкцій, кранів, іншого устаткування та споруд, обстеження стану фундаментів будівель, споруд, обладнання і видачі рекомендацій щодо їх подальшого використання</t>
  </si>
  <si>
    <t>1.1.6</t>
  </si>
  <si>
    <t>витрати на проведення аналізів і досліджень з метою визначення якості використовуваного палива, матеріалів, води, конденсату, кабелів та іншого устаткування</t>
  </si>
  <si>
    <t>1.1.7</t>
  </si>
  <si>
    <t>оплата послуг з очищення стічних вод</t>
  </si>
  <si>
    <t>1.1.8</t>
  </si>
  <si>
    <t>оплата послуг з утилізації екологічно небезпечних відходів</t>
  </si>
  <si>
    <t>1.1.9</t>
  </si>
  <si>
    <t>вартість послуг з метрологічної атестації та повірки приладів</t>
  </si>
  <si>
    <t>1.1.10</t>
  </si>
  <si>
    <t>вартість інших послуг виробничого характеру, у т.ч.:</t>
  </si>
  <si>
    <t>Послуги по вивезенню золи та інших відходів</t>
  </si>
  <si>
    <t>Інші послуги з вдосконалення виробництва</t>
  </si>
  <si>
    <t xml:space="preserve">          сировина і допоміжні матеріали</t>
  </si>
  <si>
    <t>1.2.1</t>
  </si>
  <si>
    <t>вартість матеріалів і комплектуючих виробів та запасних частин, які використовуються у процесі виробництва для забезпечення нормального технологічного процесу, або які витрачаються на випробування устаткування та споруд, поточні перевірки машин і механізмів, технічний огляд, утримання та експлуатацію устаткування, будівель і споруд, транспортних засобів тощо</t>
  </si>
  <si>
    <t>1.2.2</t>
  </si>
  <si>
    <t>вартість матеріалів, які використовуються для ремонту основних засобів, інших необоротних матеріальних активів</t>
  </si>
  <si>
    <t>1.2.3</t>
  </si>
  <si>
    <t>вартість покупної води, що використовується на технологічні цілі (для живлення котлів, гідрозоловидалення, гідрозоловловлювання, живлення водопідігрівних установок, для циркуляційного водопостачання, охолодження, іншого устаткування), та витрати на комплексне хімводоочищення</t>
  </si>
  <si>
    <t>1.2.4</t>
  </si>
  <si>
    <t>вартість малоцінних та швидкозношуваних предметів (МШП), що використовуються протягом не більше одного року або нормального операційного циклу, якщо він становить більше одного року в операційній діяльності підприємства, зокрема, вартість інструменту, господарського інвентаря, спеціального оснащення, спеціального одягу, спеціального взуття та інших засобів індивідуального захисту</t>
  </si>
  <si>
    <t>1.2.5</t>
  </si>
  <si>
    <t>вартість допоміжних матеріалів, які витрачаються на утримання та експлуатацію фондів природоохоронного призначення (очисних споруд, уловлювачів, фільтрів, золошлаковідвалів тощо), очищення стічних вод тощо</t>
  </si>
  <si>
    <t>1.2.6</t>
  </si>
  <si>
    <t>вартість мастил та масел (мастил для механізмів з обертовими частинами, вартість турбінного масла для доливання в міжремонтний період до регуляторів турбін і котлів, трансформаторного масла для силових трансформаторів) та вартість паливно-мастильних матеріалів для транспортних засобів</t>
  </si>
  <si>
    <t>вартість інших витрат, які безпосередньо пов’язані з придбанням запасів і доведенням їх до стану, в якому вони придатні для використання у запланованих цілях</t>
  </si>
  <si>
    <t>1.3</t>
  </si>
  <si>
    <t xml:space="preserve">          паливо </t>
  </si>
  <si>
    <t>1.3.1</t>
  </si>
  <si>
    <t>витрати на придбання палива та його транспортування для виробництва електричної та (або) теплової енергії, які визначаються, виходячи з планованого обсягу відпуску/виробництва електричної та (або) теплової енергії, відповідно до річного плану виробництва, питомих норм витрат паливно-енергетичних ресурсів, визначених, затверджених та погоджених в установленому порядку, діючих цін (тарифів) на паливно-енергетичні ресурси та послуги (витрати) з транспортування, калорійних еквівалентів, обсягу енергії природного газу, визначених умовами договору, сертифікатами постачальників чи даних базового періоду</t>
  </si>
  <si>
    <t>1.4</t>
  </si>
  <si>
    <t xml:space="preserve">          енергія зі сторони</t>
  </si>
  <si>
    <t>1.4.1</t>
  </si>
  <si>
    <t>витрати на придбання електричної енергії, які визначаються на підставі розрахунків, питомих норм споживання та технологічних нормативів, діючих цін (тарифів) на електричну енергію</t>
  </si>
  <si>
    <t>1.5</t>
  </si>
  <si>
    <t xml:space="preserve">          витрати на оплату праці</t>
  </si>
  <si>
    <t>1.5.1</t>
  </si>
  <si>
    <t>витрати на оплату праці (заробітна плата та інші виплати працівникам підприємства, залученим до процесу виробництва електричної та (або) теплової енергії)</t>
  </si>
  <si>
    <t>1.6</t>
  </si>
  <si>
    <t xml:space="preserve">          єдиний внесок на загальнообов'язкове   державне соціальне страхування</t>
  </si>
  <si>
    <t>1.6.1</t>
  </si>
  <si>
    <t>відрахування на загальнообов’язкове державне соціальне страхування працівників підприємства, залучених до процесу виробництва електричної та (або) теплової енергії</t>
  </si>
  <si>
    <t>1.7</t>
  </si>
  <si>
    <t xml:space="preserve">          амортизаційні відрахування</t>
  </si>
  <si>
    <t>7.1</t>
  </si>
  <si>
    <t>амортизаційні відрахування основних засобів, інших необоротних матеріальних і нематеріальних активів виробничого призначення</t>
  </si>
  <si>
    <t>1.38</t>
  </si>
  <si>
    <t xml:space="preserve">          інші витрати </t>
  </si>
  <si>
    <t>1.8.1</t>
  </si>
  <si>
    <t>суми податків, зборів та інших передбачених законодавством України платежів, які відносяться на собівартість продукції і сплачуються не залежно від результатів фінансово-господарської діяльності підприємства. Загальнодержавні та місцеві податки, збори та інші обов’язкові платежі, у т.ч.</t>
  </si>
  <si>
    <t>1.8.1.1</t>
  </si>
  <si>
    <t>плата за землю</t>
  </si>
  <si>
    <t>1.8.1.2</t>
  </si>
  <si>
    <t>податок з власників транспортних засобів та інших самохідних машин і механізмів</t>
  </si>
  <si>
    <t>1.8.1.3</t>
  </si>
  <si>
    <t>збір за забруднення навколишнього природного середовища</t>
  </si>
  <si>
    <t>1.8.1.4</t>
  </si>
  <si>
    <t>збір за використання природних ресурсів</t>
  </si>
  <si>
    <t>1.8.1.5</t>
  </si>
  <si>
    <t>рентна плата за спеціальне використання води</t>
  </si>
  <si>
    <t>1.8.1.6</t>
  </si>
  <si>
    <t>єдиний збір, що справляється у пунктах пропуску через Державний кордон України</t>
  </si>
  <si>
    <t>1.8.1.7</t>
  </si>
  <si>
    <t>портові збори</t>
  </si>
  <si>
    <t>1.8.2</t>
  </si>
  <si>
    <t>оплата послуг сторонніх організацій за пожежну, сторожову та воєнізовану охорону та послуг Державної служби України з надзвичайних ситуацій</t>
  </si>
  <si>
    <t>1.8.3</t>
  </si>
  <si>
    <t>витрати на забезпечення санітарно-гігієнічних та інших спеціальних вимог, передбачених правилами технічної експлуатації, нагляду і контролю за діяльністю підприємства у встановленому чинним законодавством порядку України, утримання санітарних зон</t>
  </si>
  <si>
    <t>1.8.4</t>
  </si>
  <si>
    <t>витрати на забезпечення правил техніки безпеки праці (витрати на обладнання та утримання загороджень для машин та їх рухомих частин, люків, отворів, сигналізації, інших пристроїв некапітального характеру, обладнання робочих місць некапітального характеру)</t>
  </si>
  <si>
    <t>1.8.5</t>
  </si>
  <si>
    <t>витрати на охорону праці</t>
  </si>
  <si>
    <t>1.8.6</t>
  </si>
  <si>
    <t>витрати на самостійне зберігання, переробку та захоронення екологічно небезпечних відходів</t>
  </si>
  <si>
    <t>1.8.7</t>
  </si>
  <si>
    <t>транспортні витрати на перевезення працівників від місця знаходження підприємства або пункту збору до місця роботи і назад (при виконанні робіт вахтовим методом)</t>
  </si>
  <si>
    <t>1.8.8</t>
  </si>
  <si>
    <t>витрати, пов’язані з професійною підготовкою, перепідготовкою та підтриманням професійної майстерності працівників ліцензіата за профілем його діяльності безпосередньо в ліцензіата (утримання навчальних класів, тренажерних центрів тощо)</t>
  </si>
  <si>
    <t>1.8.9</t>
  </si>
  <si>
    <t>витрати, пов’язані з професійною підготовкою або перепідготовкою працівників ліцензіата в українських закладах освіти, що мають ліцензію, та у разі закінчення навчання видають спеціальний документ державного зразка</t>
  </si>
  <si>
    <t>1.8.10</t>
  </si>
  <si>
    <t>витрати на придбання типографських бланків, канцелярського приладдя, паперу тощо</t>
  </si>
  <si>
    <t>1.8.11</t>
  </si>
  <si>
    <t>витрати на операційну оренду основних засобів (будівель, приміщень, обладнання тощо)</t>
  </si>
  <si>
    <t>1.8.12</t>
  </si>
  <si>
    <t>платежі з обов’язкового страхування майна підприємства та цивільної відповідальності власників транспортних засобів, а також окремих категорій працівників, зайнятих у виробництві відповідних видів продукції (робіт, послуг) безпосередньо на роботах з підвищеною небезпекою для життя та здоров’я, передбачених законодавством</t>
  </si>
  <si>
    <t>1.8.13</t>
  </si>
  <si>
    <t>платежі з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</si>
  <si>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1.8.15</t>
  </si>
  <si>
    <t>оплата службових відряджень, пов’язаних із виробничою діяльністю, у межах передбачених чинним законодавством України норм</t>
  </si>
  <si>
    <t>1.8.16</t>
  </si>
  <si>
    <t>витрати на медико-санітарне забезпечення персоналу</t>
  </si>
  <si>
    <t>1.8.17</t>
  </si>
  <si>
    <t>витрати на цивільний захист</t>
  </si>
  <si>
    <t>1.8.18</t>
  </si>
  <si>
    <t>оплата за використання та обслуговування технічних засобів управління, вузлів зв’язку, засобів охоронної сигналізації тощо</t>
  </si>
  <si>
    <t>1.8.19</t>
  </si>
  <si>
    <t>витрати на молоко та лікувально-профілактичне харчування</t>
  </si>
  <si>
    <t>1.8.20</t>
  </si>
  <si>
    <t>оплата вартості ліцензій та інших державних дозволів для ведення господарської діяльності</t>
  </si>
  <si>
    <t>1.8.21</t>
  </si>
  <si>
    <t>внески на регулювання, що розраховуються та сплачуються ліцензіатом відповідно до порядку, встановленого НКРЕКП</t>
  </si>
  <si>
    <t>витрати на інші потреби, не передбачені попередніми статтями</t>
  </si>
  <si>
    <t>2</t>
  </si>
  <si>
    <t xml:space="preserve">Адміністративні витрати, у т.ч.: </t>
  </si>
  <si>
    <t>2.1</t>
  </si>
  <si>
    <t xml:space="preserve">          матеріальні витрати </t>
  </si>
  <si>
    <t>2.1.1</t>
  </si>
  <si>
    <t>витрати на утримання і експлуатацію, ремонт основних засобів та інших необоротних матеріальних активів загальногосподарського використання (будівель, споруд, обладнання, машин та інших основних засобів)</t>
  </si>
  <si>
    <t>2.1.2</t>
  </si>
  <si>
    <t>вартість матеріалів та МШП</t>
  </si>
  <si>
    <t>2.1.3</t>
  </si>
  <si>
    <t>витрати на утримання і експлуатацію автотранспорту (витрати на технічне обслуговування легкових автомобілів, на паливно-мастильні матеріали тощо), якщо легкові автомобілі використовуються як технологічний транспорт у виробничій діяльності підприємства</t>
  </si>
  <si>
    <t>2.1.4</t>
  </si>
  <si>
    <t>витрати на придбання канцелярського приладдя</t>
  </si>
  <si>
    <t>2.1.5</t>
  </si>
  <si>
    <t>витрати на опалення, освітлення, водопостачання, водовідведення та інше утримання будівель і службових приміщень загальногосподарського використання</t>
  </si>
  <si>
    <t>2.2</t>
  </si>
  <si>
    <t>2.2.1</t>
  </si>
  <si>
    <t xml:space="preserve">витрати на оплату праці апарату управління підприємством </t>
  </si>
  <si>
    <t>2.3</t>
  </si>
  <si>
    <t xml:space="preserve">          єдиний внесок на загальнообов'язкове державне соціальне страхування</t>
  </si>
  <si>
    <t>2.3.1</t>
  </si>
  <si>
    <t>відрахування до соціальних фондів на загальнообов’язкове державне соціальне страхування апарату управління підприємством</t>
  </si>
  <si>
    <t>2.4</t>
  </si>
  <si>
    <t>2.4.1</t>
  </si>
  <si>
    <t>амортизаційні відрахування основних засобів, інших необоротних матеріальних і нематеріальних активів адміністративного призначення</t>
  </si>
  <si>
    <t>2.5</t>
  </si>
  <si>
    <t xml:space="preserve">          інші витрати</t>
  </si>
  <si>
    <t>2.5.1</t>
  </si>
  <si>
    <t>витрати на оплату службових відряджень (у тому числі апарату управління) у межах норм, передбачених чинним законодавством України</t>
  </si>
  <si>
    <t>2.5.2</t>
  </si>
  <si>
    <t>витрати на оплату послуг зв’язку (поштовий, телеграфний, телефонний, телефакс тощо)</t>
  </si>
  <si>
    <t>2.5.3</t>
  </si>
  <si>
    <t>витрати, пов’язані з оплатою послуг комерційних банків та інших кредитно-фінансових установ, включаючи оплату за розрахункове обслуговування</t>
  </si>
  <si>
    <t>2.5.4</t>
  </si>
  <si>
    <t>витрати, пов’язані зі сплатою податків і зборів, крім витрат, що включаються до виробничої собівартості</t>
  </si>
  <si>
    <t>2.5.5</t>
  </si>
  <si>
    <t>2.5.6</t>
  </si>
  <si>
    <t>витрати на проведення аудиту згідно з чинним законодавством України</t>
  </si>
  <si>
    <t>2.5.7</t>
  </si>
  <si>
    <t>витрати, пов’язані з підготовкою (навчанням) та перепідготовкою кадрів, що проводяться з метою підвищення професійного рівня працівників апарату управління</t>
  </si>
  <si>
    <t>2.5.8</t>
  </si>
  <si>
    <t>витрати на придбання спеціальної літератури для інформаційного забезпечення, у тому числі з питань чинного законодавства України, і підписку спеціалізованих періодичних видань</t>
  </si>
  <si>
    <t>2.5.9</t>
  </si>
  <si>
    <t>витрати на обслуговування процесу управління (забезпечення охорони об’єктів загальногосподарського призначення тощо)</t>
  </si>
  <si>
    <t>2.5.10</t>
  </si>
  <si>
    <t>витрати, пов’язані із супроводженням програмного забезпечення, користуванням інформаційними мережами, програмними продуктами, роялті</t>
  </si>
  <si>
    <t>інші витрати, що не знайшли відображення в попередніх статтях</t>
  </si>
  <si>
    <t>3</t>
  </si>
  <si>
    <t>Інші операційні витрати, у т.ч.:</t>
  </si>
  <si>
    <t>3.1</t>
  </si>
  <si>
    <t xml:space="preserve">          на соціальний розвиток</t>
  </si>
  <si>
    <t>3.1.1</t>
  </si>
  <si>
    <t>витрати на утримання приміщень, що надаються безоплатно підприємствам громадського харчування або використовуються ліцензіатом самостійно для обслуговування працівників, що перебувають з ліцензіатом у трудових відносинах, включаючи амортизаційні відрахування, витрати на проведення поточного ремонту приміщення, на опалення, водопостачання, електропостачання</t>
  </si>
  <si>
    <t>кошти, що відраховуються професійним спілкам</t>
  </si>
  <si>
    <t>3.2</t>
  </si>
  <si>
    <t xml:space="preserve">          на дослідження і розробку</t>
  </si>
  <si>
    <t>3.2.1</t>
  </si>
  <si>
    <t>витрати на науково-дослідні та проектно-конструкторські роботи</t>
  </si>
  <si>
    <t>3.3</t>
  </si>
  <si>
    <t xml:space="preserve">          інші</t>
  </si>
  <si>
    <t>3.3.1</t>
  </si>
  <si>
    <t>відшкодування витрат Пенсійного фонду України на виплату та доставку пенсій, призначених на пільгових умовах</t>
  </si>
  <si>
    <t>3.3.2</t>
  </si>
  <si>
    <t>витрати на оплату перших 5 днів тимчасової непрацездатності</t>
  </si>
  <si>
    <t>3.3.3</t>
  </si>
  <si>
    <t>єдиний внесок на загальнообов’язкове державне соціальне страхування</t>
  </si>
  <si>
    <t>інші</t>
  </si>
  <si>
    <t>4</t>
  </si>
  <si>
    <t>Фінансові витрати, у т. ч.:</t>
  </si>
  <si>
    <t>4.1</t>
  </si>
  <si>
    <t>сплата відсотків за користування отриманими кредитами</t>
  </si>
  <si>
    <t>5</t>
  </si>
  <si>
    <t>Всього витрат</t>
  </si>
  <si>
    <t>№ з/п</t>
  </si>
  <si>
    <t>Назва заходу</t>
  </si>
  <si>
    <t>Вартість робіт, тис. грн. (без ПДВ)</t>
  </si>
  <si>
    <t>Послуги сторонніх організацій</t>
  </si>
  <si>
    <t>Вартість матеріалів придбаних ліцензіатом</t>
  </si>
  <si>
    <t>І. Витрати на ремонтні роботи</t>
  </si>
  <si>
    <t>1.</t>
  </si>
  <si>
    <t>Електротехнічне обладнання</t>
  </si>
  <si>
    <t>1.1</t>
  </si>
  <si>
    <t>Ремонт обладнання ЕЦ.</t>
  </si>
  <si>
    <t>1.2</t>
  </si>
  <si>
    <t>2.</t>
  </si>
  <si>
    <t>Теплотехнічне обладнання</t>
  </si>
  <si>
    <t>2.6</t>
  </si>
  <si>
    <t>2.7</t>
  </si>
  <si>
    <t>Ремонт бакового господарства турбінного відділення</t>
  </si>
  <si>
    <t>2.8</t>
  </si>
  <si>
    <t>Непередбачені та відновлювальні ремонтні роботи на енергетичному обладнанні 1-ї та 2-ї черги Чернігівської ТЕЦ</t>
  </si>
  <si>
    <t>2.9</t>
  </si>
  <si>
    <t>Аварійний запас матеріалів та запасних частин для обладнання, будівель та споруд ТЕЦ</t>
  </si>
  <si>
    <t>3.</t>
  </si>
  <si>
    <t>Загальностанційне обладнання</t>
  </si>
  <si>
    <t>Ремонт обладнання, механізмів і спеціалізованої техніки ПТЦ.</t>
  </si>
  <si>
    <t>Ремонт автотранспорту автодільниці</t>
  </si>
  <si>
    <t>3.4</t>
  </si>
  <si>
    <t>Ремонт допоміжного обладнання котлотурбінного цеху</t>
  </si>
  <si>
    <t>3.5</t>
  </si>
  <si>
    <t>Заміна зношених механізмів, пристосувань.</t>
  </si>
  <si>
    <t>3.6</t>
  </si>
  <si>
    <t>Ремонт обладнання устаткування ХЦ.</t>
  </si>
  <si>
    <t>3.7</t>
  </si>
  <si>
    <t>Ремонті роботи дільниці РММ</t>
  </si>
  <si>
    <t>3.8</t>
  </si>
  <si>
    <t>3.9</t>
  </si>
  <si>
    <t>Найм спеціалізованої та будівельної техніки</t>
  </si>
  <si>
    <t>4.</t>
  </si>
  <si>
    <t>Будівлі і споруди</t>
  </si>
  <si>
    <t>Ремонт покрівель.</t>
  </si>
  <si>
    <t>4.2</t>
  </si>
  <si>
    <t>Ремонт нейтралізаторів хімічного цеху.</t>
  </si>
  <si>
    <t>4.3</t>
  </si>
  <si>
    <t>Ремонт димових труб.</t>
  </si>
  <si>
    <t>4.4</t>
  </si>
  <si>
    <t>Ремонт будівель та споруд ЧнТЕЦ.</t>
  </si>
  <si>
    <t>4.5</t>
  </si>
  <si>
    <t>Ремонт адміністративної будівлі</t>
  </si>
  <si>
    <t>5.</t>
  </si>
  <si>
    <t>Інше</t>
  </si>
  <si>
    <t>5.1</t>
  </si>
  <si>
    <t>ІІ. Амортизаційні відрахування, які не є джерелом фінансування інвестиційної програми</t>
  </si>
  <si>
    <t>Заміна пожежної сигналізації ППС-3</t>
  </si>
  <si>
    <t>Відновлення антикорозійного покриття металоконструкцій ВРП-110 кВ та ВРП-35 кВ.</t>
  </si>
  <si>
    <t>Ремонт посудин водневих ресиверів №2 та №4.</t>
  </si>
  <si>
    <t>Ремонт обладнання живильної установки ТЕЦ</t>
  </si>
  <si>
    <t>Ремонт тепловозу ТГМ-3Б №3750.</t>
  </si>
  <si>
    <t xml:space="preserve">Заміна оргтехніки </t>
  </si>
  <si>
    <t>Заміна установки кислотної промивки котлів та цистерни соляної кислоти.</t>
  </si>
  <si>
    <t>Ремонт обладнання хімічного цеху</t>
  </si>
  <si>
    <t>Ремонт гідротехнічних споруд ТЕЦ</t>
  </si>
  <si>
    <t>Ремонт золошлакопровідного господарства</t>
  </si>
  <si>
    <t>Найменування ліцензіата: ТОВ ФІРМА "ТЕХНОВА"</t>
  </si>
  <si>
    <t>239.04+74.89</t>
  </si>
  <si>
    <t>999.6-27.74</t>
  </si>
  <si>
    <t>2.10</t>
  </si>
  <si>
    <t>2.11</t>
  </si>
  <si>
    <t>3.10</t>
  </si>
  <si>
    <t>ТН</t>
  </si>
  <si>
    <t>тис. грн без ПДВ:</t>
  </si>
  <si>
    <t>Джерела фінансування</t>
  </si>
  <si>
    <t>Виконання 
11 міс. 2018 р.</t>
  </si>
  <si>
    <t>Очікуване виконання 2018 р.</t>
  </si>
  <si>
    <t>по оплатам (Ф-5)</t>
  </si>
  <si>
    <t>по актам (Ф-2)</t>
  </si>
  <si>
    <t>Ам</t>
  </si>
  <si>
    <t>Пр</t>
  </si>
  <si>
    <t>не Ам</t>
  </si>
  <si>
    <t>Ремонт 10%</t>
  </si>
  <si>
    <t>Амортизація</t>
  </si>
  <si>
    <t>Прибуток</t>
  </si>
  <si>
    <t>ІП 2019</t>
  </si>
  <si>
    <t>РП 2019</t>
  </si>
  <si>
    <t>План НКРЕКП 2019</t>
  </si>
  <si>
    <t>План Бюджет
2019</t>
  </si>
  <si>
    <t>в т ч.</t>
  </si>
  <si>
    <t>послуги</t>
  </si>
  <si>
    <t>матеріали</t>
  </si>
  <si>
    <t>послуги Г+</t>
  </si>
  <si>
    <t>Всього по Г+</t>
  </si>
  <si>
    <r>
      <t xml:space="preserve">Експлуатація
</t>
    </r>
    <r>
      <rPr>
        <sz val="12"/>
        <color theme="1"/>
        <rFont val="Calibri"/>
        <family val="2"/>
        <charset val="204"/>
        <scheme val="minor"/>
      </rPr>
      <t>(Очистка канал)</t>
    </r>
  </si>
  <si>
    <t>СКОРИГОВАНА  ПРОПОЗИЦІЯ  ЛІЦЕНЗІАТА</t>
  </si>
  <si>
    <t>Генеральний директор</t>
  </si>
  <si>
    <t>Щербина О.Ю.</t>
  </si>
  <si>
    <t>Ремонт котлоагрегату  БКЗ-210-140 ПТ ст.№2.</t>
  </si>
  <si>
    <t>Ремонт котлоагрегату  БКЗ-210-140 ПТ ст.№1.</t>
  </si>
  <si>
    <t>Ремонт котлоагрегату БКЗ-210-140 ПТ ст.№3.</t>
  </si>
  <si>
    <t>Ремонт котлоагрегату  БКЗ-210-140 ПТ ст.№4.</t>
  </si>
  <si>
    <t>Ремонт котлоагрегату ТГМ-84Б ст.№5.</t>
  </si>
  <si>
    <t>Ремонт турбогенератора  ПТ-50/60-130/7 ст.№1.</t>
  </si>
  <si>
    <t>Ремонт турбогенератора  Т-100/120-130-3 ст.№3.</t>
  </si>
  <si>
    <t>4.6</t>
  </si>
  <si>
    <t>Ремонт систем вимірювання, управління, сигналізації допоміжного обладнання ЦТАВ.</t>
  </si>
  <si>
    <t>Ремонт агрегатів, автонавантажувача та екскаватора.</t>
  </si>
  <si>
    <t>Ремонт трансформаторного обладнання</t>
  </si>
  <si>
    <t>Ремонт в/в електродвигунів.</t>
  </si>
  <si>
    <t>Ремонт ємності зберігання піни з утилізацією піноутворювача.</t>
  </si>
  <si>
    <t>Ремонт бульдозера</t>
  </si>
  <si>
    <t>Ремонт під'їзний колій ТЕЦ</t>
  </si>
  <si>
    <t>Рік останнього капітального ремонту (реконструкції, модернізації)</t>
  </si>
  <si>
    <t>Початок робіт (рік, місяць)</t>
  </si>
  <si>
    <t>-</t>
  </si>
  <si>
    <t>СХВАЛЕНО НКРЕКП</t>
  </si>
  <si>
    <t>обсяг витрат передбачених 
на плановий період</t>
  </si>
  <si>
    <t>Усього</t>
  </si>
  <si>
    <t>тис. грн. (без ПДВ):</t>
  </si>
  <si>
    <t>2015 р.</t>
  </si>
  <si>
    <t>2017 р.</t>
  </si>
  <si>
    <t>2018 р.</t>
  </si>
  <si>
    <t>2016 р.</t>
  </si>
  <si>
    <t>2014 р.</t>
  </si>
  <si>
    <t>2019, лютий</t>
  </si>
  <si>
    <t>2019, червень</t>
  </si>
  <si>
    <t>2019, липень</t>
  </si>
  <si>
    <t>2019, травень</t>
  </si>
  <si>
    <t>2019, квітень</t>
  </si>
  <si>
    <t>2019, вересень</t>
  </si>
  <si>
    <t>2019, березень</t>
  </si>
  <si>
    <t>2019, серпень</t>
  </si>
  <si>
    <t>Перелік заходів та витрат на їх реалізацію, передбачених у 2019 році
 (коригована пропозиція ТОВ ФІРМИ "ТЕХНОВА")</t>
  </si>
  <si>
    <t>Додаток №1 до обґрунтування</t>
  </si>
  <si>
    <t>Ремонт турбіни  ПТ-50/60-130/7 ст.№2 з ремонтом генератору Г-2</t>
  </si>
  <si>
    <t>Ремонт циркуляційних насосів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</si>
</sst>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_ ;[Red]\-#,##0.000\ "/>
    <numFmt numFmtId="166" formatCode="#,##0.0"/>
    <numFmt numFmtId="167" formatCode="0.0"/>
    <numFmt numFmtId="168" formatCode="#&quot; &quot;##0.0"/>
    <numFmt numFmtId="169" formatCode="#,##0.0_ ;[Red]\-#,##0.0\ "/>
  </numFmts>
  <fonts count="30" x14ac:knownFonts="1">
    <font>
      <sz val="11"/>
      <color theme="1"/>
      <name val="Calibri"/>
      <family val="2"/>
      <charset val="204"/>
      <scheme val="minor"/>
    </font>
    <font>
      <sz val="10"/>
      <name val="Arial Cyr"/>
      <charset val="204"/>
    </font>
    <font>
      <sz val="10"/>
      <name val="Arial"/>
      <family val="2"/>
      <charset val="204"/>
    </font>
    <font>
      <sz val="11"/>
      <name val="Times New Roman"/>
      <family val="1"/>
      <charset val="204"/>
    </font>
    <font>
      <b/>
      <sz val="10"/>
      <name val="Arial"/>
      <family val="2"/>
      <charset val="204"/>
    </font>
    <font>
      <b/>
      <sz val="9"/>
      <name val="Arial"/>
      <family val="2"/>
      <charset val="204"/>
    </font>
    <font>
      <b/>
      <sz val="12"/>
      <name val="Times New Roman"/>
      <family val="1"/>
      <charset val="204"/>
    </font>
    <font>
      <sz val="9"/>
      <name val="Times New Roman"/>
      <family val="1"/>
      <charset val="204"/>
    </font>
    <font>
      <b/>
      <sz val="11"/>
      <name val="Times New Roman"/>
      <family val="1"/>
      <charset val="204"/>
    </font>
    <font>
      <sz val="11"/>
      <name val="Arial"/>
      <family val="2"/>
      <charset val="204"/>
    </font>
    <font>
      <sz val="10"/>
      <name val="Arial Cyr"/>
      <family val="2"/>
      <charset val="204"/>
    </font>
    <font>
      <sz val="10"/>
      <name val="Times New Roman"/>
      <family val="1"/>
      <charset val="204"/>
    </font>
    <font>
      <b/>
      <sz val="10"/>
      <name val="Times New Roman"/>
      <family val="1"/>
      <charset val="204"/>
    </font>
    <font>
      <sz val="11"/>
      <color indexed="17"/>
      <name val="Calibri"/>
      <family val="2"/>
      <charset val="204"/>
    </font>
    <font>
      <sz val="12"/>
      <name val="Times New Roman"/>
      <family val="1"/>
      <charset val="204"/>
    </font>
    <font>
      <b/>
      <sz val="16"/>
      <name val="Times New Roman"/>
      <family val="1"/>
      <charset val="204"/>
    </font>
    <font>
      <sz val="16"/>
      <name val="Times New Roman"/>
      <family val="1"/>
      <charset val="204"/>
    </font>
    <font>
      <b/>
      <sz val="26"/>
      <color theme="1"/>
      <name val="Calibri"/>
      <family val="2"/>
      <charset val="204"/>
      <scheme val="minor"/>
    </font>
    <font>
      <b/>
      <sz val="18"/>
      <color theme="1"/>
      <name val="Calibri"/>
      <family val="2"/>
      <charset val="204"/>
      <scheme val="minor"/>
    </font>
    <font>
      <sz val="14"/>
      <color theme="1"/>
      <name val="Calibri"/>
      <family val="2"/>
      <charset val="204"/>
      <scheme val="minor"/>
    </font>
    <font>
      <b/>
      <sz val="14"/>
      <color theme="1"/>
      <name val="Calibri"/>
      <family val="2"/>
      <charset val="204"/>
      <scheme val="minor"/>
    </font>
    <font>
      <b/>
      <sz val="12"/>
      <color theme="1"/>
      <name val="Calibri"/>
      <family val="2"/>
      <charset val="204"/>
      <scheme val="minor"/>
    </font>
    <font>
      <sz val="18"/>
      <color theme="1"/>
      <name val="Calibri"/>
      <family val="2"/>
      <charset val="204"/>
      <scheme val="minor"/>
    </font>
    <font>
      <i/>
      <sz val="16"/>
      <color theme="1"/>
      <name val="Calibri"/>
      <family val="2"/>
      <charset val="204"/>
      <scheme val="minor"/>
    </font>
    <font>
      <b/>
      <sz val="18"/>
      <name val="Calibri"/>
      <family val="2"/>
      <charset val="204"/>
      <scheme val="minor"/>
    </font>
    <font>
      <sz val="16"/>
      <color theme="1"/>
      <name val="Calibri"/>
      <family val="2"/>
      <charset val="204"/>
      <scheme val="minor"/>
    </font>
    <font>
      <b/>
      <sz val="16"/>
      <color theme="1"/>
      <name val="Calibri"/>
      <family val="2"/>
      <charset val="204"/>
      <scheme val="minor"/>
    </font>
    <font>
      <sz val="12"/>
      <color theme="1"/>
      <name val="Calibri"/>
      <family val="2"/>
      <charset val="204"/>
      <scheme val="minor"/>
    </font>
    <font>
      <sz val="14"/>
      <name val="Times New Roman"/>
      <family val="1"/>
      <charset val="204"/>
    </font>
    <font>
      <i/>
      <sz val="11"/>
      <name val="Times New Roman"/>
      <family val="1"/>
      <charset val="204"/>
    </font>
  </fonts>
  <fills count="11">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2"/>
        <bgColor indexed="64"/>
      </patternFill>
    </fill>
    <fill>
      <patternFill patternType="solid">
        <fgColor indexed="42"/>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9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hair">
        <color indexed="64"/>
      </bottom>
      <diagonal/>
    </border>
    <border>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right style="medium">
        <color indexed="64"/>
      </right>
      <top/>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right style="hair">
        <color indexed="64"/>
      </right>
      <top style="double">
        <color indexed="64"/>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s>
  <cellStyleXfs count="5">
    <xf numFmtId="0" fontId="0" fillId="0" borderId="0"/>
    <xf numFmtId="0" fontId="1" fillId="0" borderId="0"/>
    <xf numFmtId="0" fontId="1" fillId="0" borderId="0"/>
    <xf numFmtId="0" fontId="10" fillId="0" borderId="0"/>
    <xf numFmtId="0" fontId="13" fillId="6" borderId="0" applyNumberFormat="0" applyBorder="0" applyAlignment="0" applyProtection="0"/>
  </cellStyleXfs>
  <cellXfs count="282">
    <xf numFmtId="0" fontId="0" fillId="0" borderId="0" xfId="0"/>
    <xf numFmtId="2" fontId="11" fillId="0" borderId="0" xfId="3" applyNumberFormat="1" applyFont="1"/>
    <xf numFmtId="0" fontId="11" fillId="0" borderId="0" xfId="3" applyFont="1"/>
    <xf numFmtId="166" fontId="12" fillId="3" borderId="63" xfId="3" applyNumberFormat="1" applyFont="1" applyFill="1" applyBorder="1" applyAlignment="1">
      <alignment vertical="center"/>
    </xf>
    <xf numFmtId="166" fontId="12" fillId="3" borderId="56" xfId="3" applyNumberFormat="1" applyFont="1" applyFill="1" applyBorder="1" applyAlignment="1">
      <alignment vertical="center"/>
    </xf>
    <xf numFmtId="166" fontId="12" fillId="3" borderId="43" xfId="3" applyNumberFormat="1" applyFont="1" applyFill="1" applyBorder="1" applyAlignment="1">
      <alignment vertical="center"/>
    </xf>
    <xf numFmtId="166" fontId="12" fillId="3" borderId="34" xfId="3" applyNumberFormat="1" applyFont="1" applyFill="1" applyBorder="1" applyAlignment="1">
      <alignment vertical="center"/>
    </xf>
    <xf numFmtId="166" fontId="12" fillId="5" borderId="64" xfId="3" applyNumberFormat="1" applyFont="1" applyFill="1" applyBorder="1" applyAlignment="1">
      <alignment vertical="center"/>
    </xf>
    <xf numFmtId="168" fontId="12" fillId="5" borderId="57" xfId="3" applyNumberFormat="1" applyFont="1" applyFill="1" applyBorder="1" applyAlignment="1">
      <alignment vertical="center"/>
    </xf>
    <xf numFmtId="168" fontId="12" fillId="5" borderId="65" xfId="3" applyNumberFormat="1" applyFont="1" applyFill="1" applyBorder="1" applyAlignment="1">
      <alignment vertical="center"/>
    </xf>
    <xf numFmtId="168" fontId="12" fillId="5" borderId="59" xfId="3" applyNumberFormat="1" applyFont="1" applyFill="1" applyBorder="1" applyAlignment="1">
      <alignment vertical="center"/>
    </xf>
    <xf numFmtId="166" fontId="12" fillId="5" borderId="64" xfId="3" applyNumberFormat="1" applyFont="1" applyFill="1" applyBorder="1" applyAlignment="1">
      <alignment vertical="center" wrapText="1"/>
    </xf>
    <xf numFmtId="168" fontId="12" fillId="5" borderId="57" xfId="3" applyNumberFormat="1" applyFont="1" applyFill="1" applyBorder="1" applyAlignment="1">
      <alignment vertical="center" wrapText="1"/>
    </xf>
    <xf numFmtId="168" fontId="12" fillId="5" borderId="65" xfId="3" applyNumberFormat="1" applyFont="1" applyFill="1" applyBorder="1" applyAlignment="1">
      <alignment vertical="center" wrapText="1"/>
    </xf>
    <xf numFmtId="168" fontId="12" fillId="5" borderId="59" xfId="3" applyNumberFormat="1" applyFont="1" applyFill="1" applyBorder="1" applyAlignment="1">
      <alignment vertical="center" wrapText="1"/>
    </xf>
    <xf numFmtId="49" fontId="11" fillId="0" borderId="24" xfId="3" applyNumberFormat="1" applyFont="1" applyBorder="1" applyAlignment="1">
      <alignment horizontal="right"/>
    </xf>
    <xf numFmtId="0" fontId="12" fillId="5" borderId="59" xfId="3" applyFont="1" applyFill="1" applyBorder="1" applyAlignment="1" applyProtection="1">
      <alignment horizontal="left" vertical="center" wrapText="1"/>
    </xf>
    <xf numFmtId="166" fontId="12" fillId="5" borderId="58" xfId="3" applyNumberFormat="1" applyFont="1" applyFill="1" applyBorder="1" applyAlignment="1">
      <alignment vertical="center"/>
    </xf>
    <xf numFmtId="168" fontId="12" fillId="5" borderId="69" xfId="3" applyNumberFormat="1" applyFont="1" applyFill="1" applyBorder="1" applyAlignment="1">
      <alignment vertical="center"/>
    </xf>
    <xf numFmtId="0" fontId="11" fillId="0" borderId="70" xfId="3" applyFont="1" applyBorder="1" applyAlignment="1">
      <alignment vertical="center" wrapText="1"/>
    </xf>
    <xf numFmtId="3" fontId="11" fillId="0" borderId="71" xfId="3" applyNumberFormat="1" applyFont="1" applyFill="1" applyBorder="1" applyAlignment="1">
      <alignment vertical="center"/>
    </xf>
    <xf numFmtId="168" fontId="12" fillId="3" borderId="56" xfId="3" applyNumberFormat="1" applyFont="1" applyFill="1" applyBorder="1" applyAlignment="1">
      <alignment vertical="center"/>
    </xf>
    <xf numFmtId="3" fontId="11" fillId="0" borderId="72" xfId="3" applyNumberFormat="1" applyFont="1" applyFill="1" applyBorder="1" applyAlignment="1">
      <alignment vertical="center"/>
    </xf>
    <xf numFmtId="168" fontId="12" fillId="3" borderId="43" xfId="3" applyNumberFormat="1" applyFont="1" applyFill="1" applyBorder="1" applyAlignment="1">
      <alignment vertical="center"/>
    </xf>
    <xf numFmtId="168" fontId="12" fillId="3" borderId="34" xfId="3" applyNumberFormat="1" applyFont="1" applyFill="1" applyBorder="1" applyAlignment="1">
      <alignment vertical="center"/>
    </xf>
    <xf numFmtId="166" fontId="12" fillId="5" borderId="58" xfId="3" applyNumberFormat="1" applyFont="1" applyFill="1" applyBorder="1" applyAlignment="1">
      <alignment vertical="center" wrapText="1"/>
    </xf>
    <xf numFmtId="168" fontId="12" fillId="5" borderId="69" xfId="3" applyNumberFormat="1" applyFont="1" applyFill="1" applyBorder="1" applyAlignment="1">
      <alignment vertical="center" wrapText="1"/>
    </xf>
    <xf numFmtId="166" fontId="12" fillId="4" borderId="74" xfId="3" applyNumberFormat="1" applyFont="1" applyFill="1" applyBorder="1" applyAlignment="1">
      <alignment vertical="center" wrapText="1"/>
    </xf>
    <xf numFmtId="168" fontId="12" fillId="4" borderId="75" xfId="3" applyNumberFormat="1" applyFont="1" applyFill="1" applyBorder="1" applyAlignment="1">
      <alignment vertical="center" wrapText="1"/>
    </xf>
    <xf numFmtId="168" fontId="12" fillId="4" borderId="76" xfId="3" applyNumberFormat="1" applyFont="1" applyFill="1" applyBorder="1" applyAlignment="1">
      <alignment vertical="center" wrapText="1"/>
    </xf>
    <xf numFmtId="0" fontId="11" fillId="0" borderId="0" xfId="1" applyFont="1" applyAlignment="1">
      <alignment vertical="center" wrapText="1"/>
    </xf>
    <xf numFmtId="0" fontId="2" fillId="0" borderId="0" xfId="1" applyFont="1" applyFill="1" applyProtection="1"/>
    <xf numFmtId="0" fontId="3" fillId="0" borderId="0" xfId="1" applyFont="1" applyFill="1" applyAlignment="1" applyProtection="1">
      <alignment vertical="center"/>
    </xf>
    <xf numFmtId="0" fontId="4" fillId="0" borderId="0" xfId="1" applyFont="1" applyFill="1" applyProtection="1"/>
    <xf numFmtId="0" fontId="3" fillId="0" borderId="2" xfId="1" applyFont="1" applyFill="1" applyBorder="1" applyAlignment="1" applyProtection="1">
      <alignment vertical="center"/>
    </xf>
    <xf numFmtId="0" fontId="5" fillId="0" borderId="5"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4" fillId="0" borderId="37" xfId="1" applyFont="1" applyFill="1" applyBorder="1" applyProtection="1"/>
    <xf numFmtId="0" fontId="2" fillId="0" borderId="37" xfId="1" applyFont="1" applyFill="1" applyBorder="1" applyProtection="1"/>
    <xf numFmtId="164" fontId="4" fillId="0" borderId="34" xfId="1" applyNumberFormat="1" applyFont="1" applyFill="1" applyBorder="1" applyProtection="1"/>
    <xf numFmtId="2" fontId="4" fillId="0" borderId="21" xfId="1" applyNumberFormat="1" applyFont="1" applyFill="1" applyBorder="1" applyProtection="1"/>
    <xf numFmtId="165" fontId="4" fillId="0" borderId="14" xfId="1" applyNumberFormat="1" applyFont="1" applyFill="1" applyBorder="1" applyProtection="1"/>
    <xf numFmtId="165" fontId="2" fillId="0" borderId="16" xfId="1" applyNumberFormat="1" applyFont="1" applyFill="1" applyBorder="1" applyProtection="1"/>
    <xf numFmtId="165" fontId="2" fillId="0" borderId="12" xfId="1" applyNumberFormat="1" applyFont="1" applyFill="1" applyBorder="1" applyProtection="1"/>
    <xf numFmtId="165" fontId="2" fillId="0" borderId="23" xfId="1" applyNumberFormat="1" applyFont="1" applyFill="1" applyBorder="1" applyProtection="1"/>
    <xf numFmtId="165" fontId="4" fillId="0" borderId="20" xfId="1" applyNumberFormat="1" applyFont="1" applyFill="1" applyBorder="1" applyProtection="1"/>
    <xf numFmtId="165" fontId="4" fillId="0" borderId="25" xfId="1" applyNumberFormat="1" applyFont="1" applyFill="1" applyBorder="1" applyProtection="1"/>
    <xf numFmtId="165" fontId="2" fillId="0" borderId="15" xfId="1" applyNumberFormat="1" applyFont="1" applyFill="1" applyBorder="1" applyProtection="1"/>
    <xf numFmtId="165" fontId="2" fillId="0" borderId="18" xfId="1" applyNumberFormat="1" applyFont="1" applyFill="1" applyBorder="1" applyProtection="1"/>
    <xf numFmtId="165" fontId="2" fillId="0" borderId="24" xfId="1" applyNumberFormat="1" applyFont="1" applyFill="1" applyBorder="1" applyProtection="1"/>
    <xf numFmtId="164" fontId="4" fillId="0" borderId="25" xfId="1" applyNumberFormat="1" applyFont="1" applyFill="1" applyBorder="1" applyProtection="1"/>
    <xf numFmtId="164" fontId="4" fillId="0" borderId="27" xfId="1" applyNumberFormat="1" applyFont="1" applyFill="1" applyBorder="1" applyProtection="1"/>
    <xf numFmtId="10" fontId="2" fillId="0" borderId="33" xfId="1" applyNumberFormat="1" applyFont="1" applyFill="1" applyBorder="1" applyAlignment="1" applyProtection="1">
      <alignment horizontal="center" vertical="center" wrapText="1"/>
    </xf>
    <xf numFmtId="10" fontId="2" fillId="0" borderId="43" xfId="1" applyNumberFormat="1" applyFont="1" applyFill="1" applyBorder="1" applyAlignment="1" applyProtection="1">
      <alignment horizontal="center" vertical="center" wrapText="1"/>
    </xf>
    <xf numFmtId="10" fontId="2" fillId="0" borderId="7" xfId="1" applyNumberFormat="1" applyFont="1" applyFill="1" applyBorder="1" applyProtection="1"/>
    <xf numFmtId="10" fontId="4" fillId="0" borderId="34" xfId="1" applyNumberFormat="1" applyFont="1" applyFill="1" applyBorder="1" applyProtection="1"/>
    <xf numFmtId="10" fontId="2" fillId="0" borderId="5" xfId="1" applyNumberFormat="1" applyFont="1" applyFill="1" applyBorder="1" applyProtection="1"/>
    <xf numFmtId="10" fontId="2" fillId="0" borderId="6" xfId="1" applyNumberFormat="1" applyFont="1" applyFill="1" applyBorder="1" applyProtection="1"/>
    <xf numFmtId="10" fontId="2" fillId="0" borderId="0" xfId="1" applyNumberFormat="1" applyFont="1" applyFill="1" applyProtection="1"/>
    <xf numFmtId="164" fontId="4" fillId="0" borderId="14" xfId="1" applyNumberFormat="1" applyFont="1" applyFill="1" applyBorder="1" applyProtection="1"/>
    <xf numFmtId="164" fontId="2" fillId="0" borderId="1" xfId="1" applyNumberFormat="1" applyFont="1" applyFill="1" applyBorder="1" applyProtection="1"/>
    <xf numFmtId="164" fontId="2" fillId="0" borderId="4" xfId="1" applyNumberFormat="1" applyFont="1" applyFill="1" applyBorder="1" applyProtection="1"/>
    <xf numFmtId="164" fontId="2" fillId="0" borderId="8" xfId="1" applyNumberFormat="1" applyFont="1" applyFill="1" applyBorder="1" applyProtection="1"/>
    <xf numFmtId="164" fontId="2" fillId="0" borderId="22" xfId="1" applyNumberFormat="1" applyFont="1" applyFill="1" applyBorder="1" applyProtection="1"/>
    <xf numFmtId="165" fontId="4" fillId="0" borderId="40" xfId="1" applyNumberFormat="1" applyFont="1" applyFill="1" applyBorder="1" applyProtection="1"/>
    <xf numFmtId="165" fontId="2" fillId="0" borderId="46" xfId="1" applyNumberFormat="1" applyFont="1" applyFill="1" applyBorder="1" applyProtection="1"/>
    <xf numFmtId="165" fontId="2" fillId="0" borderId="48" xfId="1" applyNumberFormat="1" applyFont="1" applyFill="1" applyBorder="1" applyProtection="1"/>
    <xf numFmtId="165" fontId="2" fillId="0" borderId="49" xfId="1" applyNumberFormat="1" applyFont="1" applyFill="1" applyBorder="1" applyProtection="1"/>
    <xf numFmtId="165" fontId="4" fillId="0" borderId="50" xfId="1" applyNumberFormat="1" applyFont="1" applyFill="1" applyBorder="1" applyProtection="1"/>
    <xf numFmtId="165" fontId="2" fillId="0" borderId="1" xfId="1" applyNumberFormat="1" applyFont="1" applyFill="1" applyBorder="1" applyProtection="1"/>
    <xf numFmtId="165" fontId="2" fillId="0" borderId="4" xfId="1" applyNumberFormat="1" applyFont="1" applyFill="1" applyBorder="1" applyProtection="1"/>
    <xf numFmtId="165" fontId="2" fillId="0" borderId="2" xfId="1" applyNumberFormat="1" applyFont="1" applyFill="1" applyBorder="1" applyProtection="1"/>
    <xf numFmtId="165" fontId="2" fillId="0" borderId="17" xfId="1" applyNumberFormat="1" applyFont="1" applyFill="1" applyBorder="1" applyProtection="1"/>
    <xf numFmtId="165" fontId="2" fillId="0" borderId="19" xfId="1" applyNumberFormat="1" applyFont="1" applyFill="1" applyBorder="1" applyProtection="1"/>
    <xf numFmtId="165" fontId="4" fillId="0" borderId="1" xfId="1" applyNumberFormat="1" applyFont="1" applyFill="1" applyBorder="1" applyProtection="1"/>
    <xf numFmtId="164" fontId="4" fillId="0" borderId="21" xfId="1" applyNumberFormat="1" applyFont="1" applyFill="1" applyBorder="1" applyProtection="1"/>
    <xf numFmtId="165" fontId="4" fillId="0" borderId="11" xfId="1" applyNumberFormat="1" applyFont="1" applyFill="1" applyBorder="1" applyProtection="1"/>
    <xf numFmtId="165" fontId="2" fillId="0" borderId="11" xfId="1" applyNumberFormat="1" applyFont="1" applyFill="1" applyBorder="1" applyProtection="1"/>
    <xf numFmtId="165" fontId="2" fillId="0" borderId="13" xfId="1" applyNumberFormat="1" applyFont="1" applyFill="1" applyBorder="1" applyProtection="1"/>
    <xf numFmtId="164" fontId="4" fillId="0" borderId="53" xfId="1" applyNumberFormat="1" applyFont="1" applyFill="1" applyBorder="1" applyProtection="1"/>
    <xf numFmtId="10" fontId="2" fillId="0" borderId="0" xfId="1" applyNumberFormat="1" applyFont="1" applyFill="1" applyBorder="1" applyAlignment="1" applyProtection="1">
      <alignment horizontal="center" vertical="center" wrapText="1"/>
    </xf>
    <xf numFmtId="10" fontId="2" fillId="0" borderId="38" xfId="1" applyNumberFormat="1" applyFont="1" applyFill="1" applyBorder="1" applyProtection="1"/>
    <xf numFmtId="0" fontId="9" fillId="0" borderId="0" xfId="1" applyFont="1" applyFill="1" applyProtection="1"/>
    <xf numFmtId="0" fontId="6" fillId="0" borderId="4" xfId="1" applyFont="1" applyFill="1" applyBorder="1" applyAlignment="1" applyProtection="1">
      <alignment horizontal="left" vertical="center"/>
    </xf>
    <xf numFmtId="0" fontId="3" fillId="0" borderId="38" xfId="1" applyFont="1" applyFill="1" applyBorder="1" applyAlignment="1" applyProtection="1">
      <alignment horizontal="left" vertical="center" wrapText="1"/>
    </xf>
    <xf numFmtId="0" fontId="7" fillId="0" borderId="7" xfId="1" applyFont="1" applyFill="1" applyBorder="1" applyAlignment="1" applyProtection="1">
      <alignment horizontal="center" vertical="center" wrapText="1"/>
    </xf>
    <xf numFmtId="2" fontId="4" fillId="0" borderId="21" xfId="1" applyNumberFormat="1" applyFont="1" applyFill="1" applyBorder="1" applyProtection="1">
      <protection locked="0"/>
    </xf>
    <xf numFmtId="2" fontId="2" fillId="0" borderId="28" xfId="1" applyNumberFormat="1" applyFont="1" applyFill="1" applyBorder="1" applyProtection="1">
      <protection locked="0"/>
    </xf>
    <xf numFmtId="2" fontId="2" fillId="0" borderId="39" xfId="1" applyNumberFormat="1" applyFont="1" applyFill="1" applyBorder="1" applyProtection="1">
      <protection locked="0"/>
    </xf>
    <xf numFmtId="0" fontId="11" fillId="0" borderId="7"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3" fillId="0" borderId="30" xfId="1" applyFont="1" applyFill="1" applyBorder="1" applyAlignment="1" applyProtection="1">
      <alignment horizontal="center" vertical="center" wrapText="1"/>
    </xf>
    <xf numFmtId="0" fontId="3" fillId="0" borderId="17" xfId="1" applyFont="1" applyFill="1" applyBorder="1" applyAlignment="1" applyProtection="1">
      <alignment horizontal="right" vertical="center" wrapText="1"/>
    </xf>
    <xf numFmtId="0" fontId="3" fillId="0" borderId="24" xfId="1" applyFont="1" applyFill="1" applyBorder="1" applyAlignment="1" applyProtection="1">
      <alignment horizontal="center" vertical="center" wrapText="1"/>
    </xf>
    <xf numFmtId="164" fontId="4" fillId="0" borderId="25" xfId="1" applyNumberFormat="1" applyFont="1" applyFill="1" applyBorder="1" applyProtection="1">
      <protection locked="0"/>
    </xf>
    <xf numFmtId="164" fontId="2" fillId="0" borderId="15" xfId="2" applyNumberFormat="1" applyFont="1" applyFill="1" applyBorder="1" applyProtection="1">
      <protection locked="0"/>
    </xf>
    <xf numFmtId="164" fontId="2" fillId="0" borderId="18" xfId="2" applyNumberFormat="1" applyFont="1" applyFill="1" applyBorder="1" applyProtection="1">
      <protection locked="0"/>
    </xf>
    <xf numFmtId="164" fontId="2" fillId="0" borderId="24" xfId="2" applyNumberFormat="1" applyFont="1" applyFill="1" applyBorder="1" applyProtection="1">
      <protection locked="0"/>
    </xf>
    <xf numFmtId="164" fontId="2" fillId="0" borderId="15" xfId="1" applyNumberFormat="1" applyFont="1" applyFill="1" applyBorder="1" applyProtection="1">
      <protection locked="0"/>
    </xf>
    <xf numFmtId="164" fontId="2" fillId="0" borderId="18" xfId="1" applyNumberFormat="1" applyFont="1" applyFill="1" applyBorder="1" applyProtection="1">
      <protection locked="0"/>
    </xf>
    <xf numFmtId="164" fontId="2" fillId="0" borderId="24" xfId="1" applyNumberFormat="1" applyFont="1" applyFill="1" applyBorder="1" applyProtection="1">
      <protection locked="0"/>
    </xf>
    <xf numFmtId="0" fontId="3" fillId="0" borderId="8" xfId="1" applyFont="1" applyFill="1" applyBorder="1" applyAlignment="1" applyProtection="1">
      <alignment horizontal="right" vertical="center" wrapText="1"/>
    </xf>
    <xf numFmtId="0" fontId="3" fillId="0" borderId="26" xfId="1" applyFont="1" applyFill="1" applyBorder="1" applyAlignment="1" applyProtection="1">
      <alignment horizontal="center" vertical="center" wrapText="1"/>
    </xf>
    <xf numFmtId="164" fontId="4" fillId="0" borderId="27" xfId="1" applyNumberFormat="1" applyFont="1" applyFill="1" applyBorder="1" applyProtection="1">
      <protection locked="0"/>
    </xf>
    <xf numFmtId="164" fontId="2" fillId="0" borderId="10" xfId="1" applyNumberFormat="1" applyFont="1" applyFill="1" applyBorder="1" applyProtection="1">
      <protection locked="0"/>
    </xf>
    <xf numFmtId="164" fontId="2" fillId="0" borderId="22" xfId="1" applyNumberFormat="1" applyFont="1" applyFill="1" applyBorder="1" applyProtection="1">
      <protection locked="0"/>
    </xf>
    <xf numFmtId="164" fontId="2" fillId="0" borderId="26" xfId="1" applyNumberFormat="1" applyFont="1" applyFill="1" applyBorder="1" applyProtection="1">
      <protection locked="0"/>
    </xf>
    <xf numFmtId="10" fontId="3" fillId="0" borderId="43" xfId="1" applyNumberFormat="1" applyFont="1" applyFill="1" applyBorder="1" applyAlignment="1" applyProtection="1">
      <alignment horizontal="left" wrapText="1"/>
    </xf>
    <xf numFmtId="0" fontId="7" fillId="0" borderId="30" xfId="1" applyFont="1" applyFill="1" applyBorder="1" applyAlignment="1" applyProtection="1">
      <alignment horizontal="center" vertical="center" wrapText="1"/>
    </xf>
    <xf numFmtId="0" fontId="3" fillId="0" borderId="17" xfId="1" applyFont="1" applyFill="1" applyBorder="1" applyAlignment="1" applyProtection="1">
      <alignment horizontal="left" vertical="center" wrapText="1"/>
    </xf>
    <xf numFmtId="0" fontId="7" fillId="0" borderId="24" xfId="1" applyFont="1" applyFill="1" applyBorder="1" applyAlignment="1" applyProtection="1">
      <alignment horizontal="center" vertical="center" wrapText="1"/>
    </xf>
    <xf numFmtId="164" fontId="2" fillId="0" borderId="17" xfId="1" applyNumberFormat="1" applyFont="1" applyFill="1" applyBorder="1" applyProtection="1">
      <protection locked="0"/>
    </xf>
    <xf numFmtId="0" fontId="11" fillId="0" borderId="17"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7" fillId="0" borderId="26" xfId="1" applyFont="1" applyFill="1" applyBorder="1" applyAlignment="1" applyProtection="1">
      <alignment horizontal="center" vertical="center" wrapText="1"/>
    </xf>
    <xf numFmtId="0" fontId="3" fillId="0" borderId="35" xfId="1" applyFont="1" applyFill="1" applyBorder="1" applyAlignment="1" applyProtection="1">
      <alignment horizontal="left" vertical="center" wrapText="1"/>
    </xf>
    <xf numFmtId="0" fontId="11" fillId="0" borderId="45" xfId="1" applyFont="1" applyFill="1" applyBorder="1" applyAlignment="1" applyProtection="1">
      <alignment horizontal="center" vertical="center" wrapText="1"/>
    </xf>
    <xf numFmtId="2" fontId="2" fillId="0" borderId="35" xfId="1" applyNumberFormat="1" applyFont="1" applyFill="1" applyBorder="1" applyProtection="1">
      <protection locked="0"/>
    </xf>
    <xf numFmtId="0" fontId="3" fillId="0" borderId="46" xfId="1" applyFont="1" applyFill="1" applyBorder="1" applyAlignment="1" applyProtection="1">
      <alignment horizontal="left" vertical="center" wrapText="1"/>
    </xf>
    <xf numFmtId="0" fontId="3" fillId="0" borderId="47" xfId="1" applyFont="1" applyFill="1" applyBorder="1" applyAlignment="1" applyProtection="1">
      <alignment horizontal="center" vertical="center" wrapText="1"/>
    </xf>
    <xf numFmtId="164" fontId="2" fillId="0" borderId="19" xfId="1" applyNumberFormat="1" applyFont="1" applyFill="1" applyBorder="1" applyProtection="1">
      <protection locked="0"/>
    </xf>
    <xf numFmtId="164" fontId="2" fillId="0" borderId="8" xfId="1" applyNumberFormat="1" applyFont="1" applyFill="1" applyBorder="1" applyProtection="1">
      <protection locked="0"/>
    </xf>
    <xf numFmtId="164" fontId="2" fillId="0" borderId="9" xfId="1" applyNumberFormat="1" applyFont="1" applyFill="1" applyBorder="1" applyProtection="1">
      <protection locked="0"/>
    </xf>
    <xf numFmtId="0" fontId="3" fillId="0" borderId="35" xfId="1" applyFont="1" applyFill="1" applyBorder="1" applyAlignment="1" applyProtection="1">
      <alignment horizontal="right" vertical="center" wrapText="1"/>
    </xf>
    <xf numFmtId="0" fontId="3" fillId="0" borderId="45" xfId="1" applyFont="1" applyFill="1" applyBorder="1" applyAlignment="1" applyProtection="1">
      <alignment horizontal="center" vertical="center" wrapText="1"/>
    </xf>
    <xf numFmtId="164" fontId="4" fillId="0" borderId="21" xfId="1" applyNumberFormat="1" applyFont="1" applyFill="1" applyBorder="1" applyProtection="1">
      <protection locked="0"/>
    </xf>
    <xf numFmtId="164" fontId="2" fillId="0" borderId="35" xfId="1" applyNumberFormat="1" applyFont="1" applyFill="1" applyBorder="1" applyProtection="1">
      <protection locked="0"/>
    </xf>
    <xf numFmtId="164" fontId="2" fillId="0" borderId="39" xfId="1" applyNumberFormat="1" applyFont="1" applyFill="1" applyBorder="1" applyProtection="1">
      <protection locked="0"/>
    </xf>
    <xf numFmtId="164" fontId="2" fillId="0" borderId="36" xfId="1" applyNumberFormat="1" applyFont="1" applyFill="1" applyBorder="1" applyProtection="1">
      <protection locked="0"/>
    </xf>
    <xf numFmtId="0" fontId="3" fillId="0" borderId="11" xfId="1" applyFont="1" applyFill="1" applyBorder="1" applyAlignment="1" applyProtection="1">
      <alignment horizontal="left" vertical="center" wrapText="1"/>
    </xf>
    <xf numFmtId="0" fontId="3" fillId="0" borderId="23" xfId="1" applyFont="1" applyFill="1" applyBorder="1" applyAlignment="1" applyProtection="1">
      <alignment horizontal="center" vertical="center" wrapText="1"/>
    </xf>
    <xf numFmtId="0" fontId="3" fillId="0" borderId="51" xfId="1" applyFont="1" applyFill="1" applyBorder="1" applyAlignment="1" applyProtection="1">
      <alignment horizontal="right" vertical="center" wrapText="1"/>
    </xf>
    <xf numFmtId="0" fontId="3" fillId="0" borderId="52" xfId="1" applyFont="1" applyFill="1" applyBorder="1" applyAlignment="1" applyProtection="1">
      <alignment horizontal="center" vertical="center" wrapText="1"/>
    </xf>
    <xf numFmtId="164" fontId="4" fillId="0" borderId="53" xfId="1" applyNumberFormat="1" applyFont="1" applyFill="1" applyBorder="1" applyProtection="1">
      <protection locked="0"/>
    </xf>
    <xf numFmtId="164" fontId="2" fillId="0" borderId="51" xfId="1" applyNumberFormat="1" applyFont="1" applyFill="1" applyBorder="1" applyProtection="1">
      <protection locked="0"/>
    </xf>
    <xf numFmtId="164" fontId="2" fillId="0" borderId="54" xfId="1" applyNumberFormat="1" applyFont="1" applyFill="1" applyBorder="1" applyProtection="1">
      <protection locked="0"/>
    </xf>
    <xf numFmtId="164" fontId="2" fillId="0" borderId="55" xfId="1" applyNumberFormat="1" applyFont="1" applyFill="1" applyBorder="1" applyProtection="1">
      <protection locked="0"/>
    </xf>
    <xf numFmtId="10" fontId="3" fillId="0" borderId="0" xfId="1" applyNumberFormat="1" applyFont="1" applyFill="1" applyBorder="1" applyAlignment="1" applyProtection="1">
      <alignment horizontal="left" wrapText="1"/>
    </xf>
    <xf numFmtId="166" fontId="11" fillId="0" borderId="31" xfId="3" applyNumberFormat="1" applyFont="1" applyBorder="1" applyAlignment="1">
      <alignment vertical="center"/>
    </xf>
    <xf numFmtId="166" fontId="11" fillId="0" borderId="67" xfId="3" applyNumberFormat="1" applyFont="1" applyFill="1" applyBorder="1" applyAlignment="1">
      <alignment vertical="center"/>
    </xf>
    <xf numFmtId="166" fontId="11" fillId="7" borderId="67" xfId="3" applyNumberFormat="1" applyFont="1" applyFill="1" applyBorder="1" applyAlignment="1">
      <alignment vertical="center"/>
    </xf>
    <xf numFmtId="166" fontId="11" fillId="0" borderId="61" xfId="3" applyNumberFormat="1" applyFont="1" applyFill="1" applyBorder="1" applyAlignment="1">
      <alignment vertical="center"/>
    </xf>
    <xf numFmtId="0" fontId="12" fillId="0" borderId="69" xfId="3" applyFont="1" applyFill="1" applyBorder="1" applyAlignment="1">
      <alignment horizontal="center" vertical="center" wrapText="1"/>
    </xf>
    <xf numFmtId="0" fontId="12" fillId="0" borderId="83" xfId="3" applyFont="1" applyFill="1" applyBorder="1" applyAlignment="1">
      <alignment horizontal="center" vertical="center" wrapText="1"/>
    </xf>
    <xf numFmtId="166" fontId="11" fillId="0" borderId="81" xfId="3" applyNumberFormat="1" applyFont="1" applyFill="1" applyBorder="1" applyAlignment="1">
      <alignment vertical="center"/>
    </xf>
    <xf numFmtId="166" fontId="11" fillId="7" borderId="81" xfId="3" applyNumberFormat="1" applyFont="1" applyFill="1" applyBorder="1" applyAlignment="1">
      <alignment vertical="center"/>
    </xf>
    <xf numFmtId="166" fontId="11" fillId="0" borderId="83" xfId="3" applyNumberFormat="1" applyFont="1" applyFill="1" applyBorder="1" applyAlignment="1">
      <alignment vertical="center"/>
    </xf>
    <xf numFmtId="168" fontId="11" fillId="0" borderId="84" xfId="3" applyNumberFormat="1" applyFont="1" applyFill="1" applyBorder="1" applyAlignment="1">
      <alignment vertical="center"/>
    </xf>
    <xf numFmtId="168" fontId="11" fillId="0" borderId="79" xfId="3" applyNumberFormat="1" applyFont="1" applyFill="1" applyBorder="1" applyAlignment="1">
      <alignment vertical="center"/>
    </xf>
    <xf numFmtId="166" fontId="11" fillId="0" borderId="85" xfId="3" applyNumberFormat="1" applyFont="1" applyBorder="1" applyAlignment="1">
      <alignment vertical="center"/>
    </xf>
    <xf numFmtId="166" fontId="11" fillId="0" borderId="66" xfId="3" applyNumberFormat="1" applyFont="1" applyBorder="1" applyAlignment="1">
      <alignment vertical="center"/>
    </xf>
    <xf numFmtId="166" fontId="11" fillId="7" borderId="66" xfId="3" applyNumberFormat="1" applyFont="1" applyFill="1" applyBorder="1" applyAlignment="1">
      <alignment vertical="center"/>
    </xf>
    <xf numFmtId="166" fontId="11" fillId="0" borderId="60" xfId="3" applyNumberFormat="1" applyFont="1" applyBorder="1" applyAlignment="1">
      <alignment vertical="center"/>
    </xf>
    <xf numFmtId="0" fontId="11" fillId="0" borderId="85" xfId="3" applyFont="1" applyBorder="1"/>
    <xf numFmtId="168" fontId="12" fillId="4" borderId="73" xfId="3" applyNumberFormat="1" applyFont="1" applyFill="1" applyBorder="1" applyAlignment="1">
      <alignment vertical="center" wrapText="1"/>
    </xf>
    <xf numFmtId="166" fontId="11" fillId="0" borderId="78" xfId="3" applyNumberFormat="1" applyFont="1" applyBorder="1" applyAlignment="1">
      <alignment vertical="center"/>
    </xf>
    <xf numFmtId="166" fontId="11" fillId="7" borderId="78" xfId="3" applyNumberFormat="1" applyFont="1" applyFill="1" applyBorder="1" applyAlignment="1">
      <alignment vertical="center"/>
    </xf>
    <xf numFmtId="166" fontId="11" fillId="0" borderId="70" xfId="3" applyNumberFormat="1" applyFont="1" applyBorder="1" applyAlignment="1">
      <alignment vertical="center"/>
    </xf>
    <xf numFmtId="168" fontId="11" fillId="0" borderId="31" xfId="3" applyNumberFormat="1" applyFont="1" applyBorder="1"/>
    <xf numFmtId="2" fontId="11" fillId="0" borderId="24" xfId="3" applyNumberFormat="1" applyFont="1" applyBorder="1"/>
    <xf numFmtId="1" fontId="11" fillId="0" borderId="24" xfId="3" applyNumberFormat="1" applyFont="1" applyBorder="1"/>
    <xf numFmtId="167" fontId="11" fillId="0" borderId="24" xfId="3" applyNumberFormat="1" applyFont="1" applyBorder="1"/>
    <xf numFmtId="166" fontId="11" fillId="0" borderId="82" xfId="3" applyNumberFormat="1" applyFont="1" applyFill="1" applyBorder="1" applyAlignment="1">
      <alignment vertical="center"/>
    </xf>
    <xf numFmtId="166" fontId="11" fillId="7" borderId="82" xfId="3" applyNumberFormat="1" applyFont="1" applyFill="1" applyBorder="1" applyAlignment="1">
      <alignment vertical="center"/>
    </xf>
    <xf numFmtId="166" fontId="11" fillId="0" borderId="86" xfId="3" applyNumberFormat="1" applyFont="1" applyFill="1" applyBorder="1" applyAlignment="1">
      <alignment vertical="center"/>
    </xf>
    <xf numFmtId="3" fontId="11" fillId="0" borderId="87" xfId="3" applyNumberFormat="1" applyFont="1" applyFill="1" applyBorder="1" applyAlignment="1">
      <alignment vertical="center"/>
    </xf>
    <xf numFmtId="3" fontId="11" fillId="0" borderId="80" xfId="3" applyNumberFormat="1" applyFont="1" applyFill="1" applyBorder="1" applyAlignment="1">
      <alignment vertical="center"/>
    </xf>
    <xf numFmtId="166" fontId="12" fillId="4" borderId="88" xfId="3" applyNumberFormat="1" applyFont="1" applyFill="1" applyBorder="1" applyAlignment="1">
      <alignment vertical="center" wrapText="1"/>
    </xf>
    <xf numFmtId="1" fontId="12" fillId="3" borderId="34" xfId="3" applyNumberFormat="1" applyFont="1" applyFill="1" applyBorder="1" applyAlignment="1" applyProtection="1">
      <alignment vertical="center" wrapText="1"/>
    </xf>
    <xf numFmtId="0" fontId="11" fillId="0" borderId="78" xfId="3" applyFont="1" applyBorder="1" applyAlignment="1">
      <alignment vertical="center" wrapText="1"/>
    </xf>
    <xf numFmtId="0" fontId="12" fillId="5" borderId="78" xfId="3" applyFont="1" applyFill="1" applyBorder="1" applyAlignment="1" applyProtection="1">
      <alignment horizontal="left" vertical="center" wrapText="1"/>
    </xf>
    <xf numFmtId="0" fontId="11" fillId="7" borderId="78" xfId="3" applyFont="1" applyFill="1" applyBorder="1" applyAlignment="1">
      <alignment horizontal="right" vertical="center" wrapText="1"/>
    </xf>
    <xf numFmtId="0" fontId="12" fillId="3" borderId="89" xfId="3" applyFont="1" applyFill="1" applyBorder="1" applyAlignment="1" applyProtection="1">
      <alignment vertical="center" wrapText="1"/>
    </xf>
    <xf numFmtId="0" fontId="11" fillId="0" borderId="70" xfId="3" applyFont="1" applyFill="1" applyBorder="1" applyAlignment="1">
      <alignment vertical="center" wrapText="1"/>
    </xf>
    <xf numFmtId="0" fontId="12" fillId="3" borderId="34" xfId="3" applyFont="1" applyFill="1" applyBorder="1" applyAlignment="1" applyProtection="1">
      <alignment vertical="center" wrapText="1"/>
    </xf>
    <xf numFmtId="0" fontId="11" fillId="0" borderId="77" xfId="3" applyFont="1" applyFill="1" applyBorder="1" applyAlignment="1">
      <alignment vertical="center" wrapText="1"/>
    </xf>
    <xf numFmtId="0" fontId="12" fillId="4" borderId="76" xfId="3" applyFont="1" applyFill="1" applyBorder="1" applyAlignment="1" applyProtection="1">
      <alignment vertical="center" wrapText="1"/>
    </xf>
    <xf numFmtId="0" fontId="15" fillId="0" borderId="0" xfId="1" applyFont="1" applyAlignment="1">
      <alignment vertical="center"/>
    </xf>
    <xf numFmtId="14" fontId="15" fillId="0" borderId="0" xfId="1" applyNumberFormat="1" applyFont="1" applyAlignment="1">
      <alignment vertical="center"/>
    </xf>
    <xf numFmtId="0" fontId="16" fillId="0" borderId="0" xfId="1" applyFont="1" applyAlignment="1">
      <alignment vertical="center"/>
    </xf>
    <xf numFmtId="0" fontId="15" fillId="0" borderId="0" xfId="1" applyFont="1" applyBorder="1" applyAlignment="1">
      <alignment horizontal="left" vertical="center"/>
    </xf>
    <xf numFmtId="0" fontId="11" fillId="0" borderId="0" xfId="1" applyFont="1" applyAlignment="1">
      <alignment vertical="center"/>
    </xf>
    <xf numFmtId="0" fontId="12" fillId="0" borderId="0" xfId="1" applyFont="1" applyAlignment="1">
      <alignment vertical="center"/>
    </xf>
    <xf numFmtId="0" fontId="11" fillId="0" borderId="0" xfId="1" applyFont="1" applyAlignment="1">
      <alignment horizontal="center" vertical="center"/>
    </xf>
    <xf numFmtId="169" fontId="6" fillId="8" borderId="18" xfId="1" applyNumberFormat="1" applyFont="1" applyFill="1" applyBorder="1" applyAlignment="1">
      <alignment horizontal="center" vertical="center"/>
    </xf>
    <xf numFmtId="166" fontId="14" fillId="0" borderId="18" xfId="1" applyNumberFormat="1" applyFont="1" applyFill="1" applyBorder="1" applyAlignment="1">
      <alignment horizontal="center" vertical="center" wrapText="1"/>
    </xf>
    <xf numFmtId="169" fontId="6" fillId="8" borderId="17" xfId="1" applyNumberFormat="1" applyFont="1" applyFill="1" applyBorder="1" applyAlignment="1">
      <alignment horizontal="center" vertical="center"/>
    </xf>
    <xf numFmtId="4" fontId="12" fillId="2" borderId="17" xfId="1" applyNumberFormat="1" applyFont="1" applyFill="1" applyBorder="1" applyAlignment="1">
      <alignment horizontal="center" vertical="center"/>
    </xf>
    <xf numFmtId="4" fontId="12" fillId="2" borderId="18" xfId="1" applyNumberFormat="1" applyFont="1" applyFill="1" applyBorder="1" applyAlignment="1">
      <alignment horizontal="center" vertical="center"/>
    </xf>
    <xf numFmtId="166" fontId="0" fillId="0" borderId="0" xfId="0" applyNumberFormat="1"/>
    <xf numFmtId="4" fontId="0" fillId="0" borderId="0" xfId="0" applyNumberFormat="1"/>
    <xf numFmtId="166" fontId="14" fillId="10" borderId="18" xfId="1" applyNumberFormat="1" applyFont="1" applyFill="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1" fillId="0" borderId="18" xfId="0" applyFont="1" applyBorder="1" applyAlignment="1">
      <alignment horizontal="center" vertical="center"/>
    </xf>
    <xf numFmtId="0" fontId="22" fillId="0" borderId="18" xfId="0" applyFont="1" applyBorder="1" applyAlignment="1">
      <alignment horizontal="center" vertical="center"/>
    </xf>
    <xf numFmtId="166" fontId="22" fillId="0" borderId="18" xfId="0" applyNumberFormat="1" applyFont="1" applyBorder="1" applyAlignment="1">
      <alignment horizontal="center" vertical="center"/>
    </xf>
    <xf numFmtId="4" fontId="22" fillId="0" borderId="18" xfId="0" applyNumberFormat="1" applyFont="1" applyBorder="1" applyAlignment="1">
      <alignment horizontal="center" vertical="center"/>
    </xf>
    <xf numFmtId="0" fontId="18" fillId="0" borderId="18" xfId="0" applyFont="1" applyBorder="1" applyAlignment="1">
      <alignment horizontal="center" vertical="center"/>
    </xf>
    <xf numFmtId="166" fontId="18" fillId="0" borderId="18" xfId="0" applyNumberFormat="1" applyFont="1" applyBorder="1" applyAlignment="1">
      <alignment horizontal="center" vertical="center"/>
    </xf>
    <xf numFmtId="4" fontId="18" fillId="0" borderId="18" xfId="0" applyNumberFormat="1" applyFont="1" applyBorder="1" applyAlignment="1">
      <alignment horizontal="center" vertical="center"/>
    </xf>
    <xf numFmtId="0" fontId="0" fillId="0" borderId="0" xfId="0" applyAlignment="1">
      <alignment horizontal="center" vertical="center"/>
    </xf>
    <xf numFmtId="9" fontId="23" fillId="0" borderId="0" xfId="0" applyNumberFormat="1" applyFont="1" applyAlignment="1">
      <alignment horizontal="center" vertical="center"/>
    </xf>
    <xf numFmtId="9" fontId="22" fillId="0" borderId="18" xfId="0" applyNumberFormat="1" applyFont="1" applyBorder="1" applyAlignment="1">
      <alignment horizontal="center" vertical="center"/>
    </xf>
    <xf numFmtId="4" fontId="24" fillId="0" borderId="18" xfId="0" applyNumberFormat="1" applyFont="1" applyBorder="1" applyAlignment="1">
      <alignment horizontal="center" vertical="center"/>
    </xf>
    <xf numFmtId="0" fontId="20" fillId="0" borderId="18" xfId="0" applyFont="1" applyBorder="1" applyAlignment="1">
      <alignment horizontal="center" vertical="center" wrapText="1"/>
    </xf>
    <xf numFmtId="166" fontId="25" fillId="0" borderId="18" xfId="0" applyNumberFormat="1" applyFont="1" applyBorder="1" applyAlignment="1">
      <alignment horizontal="center" vertical="center"/>
    </xf>
    <xf numFmtId="4" fontId="25" fillId="0" borderId="18" xfId="0" applyNumberFormat="1" applyFont="1" applyBorder="1" applyAlignment="1">
      <alignment horizontal="center" vertical="center"/>
    </xf>
    <xf numFmtId="166" fontId="26" fillId="0" borderId="18" xfId="0" applyNumberFormat="1" applyFont="1" applyBorder="1" applyAlignment="1">
      <alignment horizontal="center" vertical="center"/>
    </xf>
    <xf numFmtId="0" fontId="22" fillId="0" borderId="18" xfId="0" applyFont="1" applyBorder="1" applyAlignment="1">
      <alignment horizontal="center" vertical="center" wrapText="1"/>
    </xf>
    <xf numFmtId="0" fontId="28" fillId="0" borderId="0" xfId="1" applyFont="1"/>
    <xf numFmtId="49" fontId="28" fillId="0" borderId="0" xfId="0" applyNumberFormat="1" applyFont="1" applyAlignment="1">
      <alignment horizontal="left"/>
    </xf>
    <xf numFmtId="49" fontId="6" fillId="9" borderId="0" xfId="1" applyNumberFormat="1" applyFont="1" applyFill="1" applyBorder="1" applyAlignment="1">
      <alignment horizontal="right" vertical="center"/>
    </xf>
    <xf numFmtId="166" fontId="6" fillId="9" borderId="0" xfId="1" applyNumberFormat="1" applyFont="1" applyFill="1" applyBorder="1" applyAlignment="1">
      <alignment horizontal="center" vertical="center"/>
    </xf>
    <xf numFmtId="169" fontId="6" fillId="9" borderId="0" xfId="1" applyNumberFormat="1" applyFont="1" applyFill="1" applyBorder="1" applyAlignment="1">
      <alignment horizontal="center" vertical="center"/>
    </xf>
    <xf numFmtId="0" fontId="15" fillId="0" borderId="0" xfId="1" applyFont="1" applyBorder="1" applyAlignment="1">
      <alignment horizontal="center" vertical="center"/>
    </xf>
    <xf numFmtId="49" fontId="6" fillId="9" borderId="0" xfId="1" applyNumberFormat="1" applyFont="1" applyFill="1" applyBorder="1" applyAlignment="1">
      <alignment horizontal="center" vertical="center"/>
    </xf>
    <xf numFmtId="49" fontId="28" fillId="0" borderId="0" xfId="0" applyNumberFormat="1" applyFont="1" applyAlignment="1">
      <alignment horizontal="center" vertical="center"/>
    </xf>
    <xf numFmtId="0" fontId="12" fillId="2" borderId="67" xfId="1" applyFont="1" applyFill="1" applyBorder="1" applyAlignment="1"/>
    <xf numFmtId="49" fontId="11" fillId="0" borderId="67" xfId="1" applyNumberFormat="1" applyFont="1" applyBorder="1" applyAlignment="1">
      <alignment horizontal="right" vertical="center" wrapText="1"/>
    </xf>
    <xf numFmtId="9" fontId="11" fillId="0" borderId="67" xfId="1" applyNumberFormat="1" applyFont="1" applyFill="1" applyBorder="1" applyAlignment="1">
      <alignment vertical="center" wrapText="1"/>
    </xf>
    <xf numFmtId="0" fontId="11" fillId="0" borderId="67" xfId="4" applyFont="1" applyFill="1" applyBorder="1" applyAlignment="1" applyProtection="1">
      <alignment horizontal="center" vertical="center" wrapText="1"/>
    </xf>
    <xf numFmtId="4" fontId="11" fillId="0" borderId="67" xfId="1" applyNumberFormat="1" applyFont="1" applyFill="1" applyBorder="1" applyAlignment="1">
      <alignment horizontal="center" vertical="center" wrapText="1"/>
    </xf>
    <xf numFmtId="166" fontId="11" fillId="0" borderId="67" xfId="1" applyNumberFormat="1" applyFont="1" applyFill="1" applyBorder="1" applyAlignment="1">
      <alignment vertical="center" wrapText="1"/>
    </xf>
    <xf numFmtId="0" fontId="12" fillId="5" borderId="67" xfId="4" applyFont="1" applyFill="1" applyBorder="1" applyProtection="1"/>
    <xf numFmtId="0" fontId="12" fillId="5" borderId="67" xfId="1" applyFont="1" applyFill="1" applyBorder="1"/>
    <xf numFmtId="166" fontId="12" fillId="5" borderId="67" xfId="1" applyNumberFormat="1" applyFont="1" applyFill="1" applyBorder="1"/>
    <xf numFmtId="49" fontId="12" fillId="8" borderId="67" xfId="1" applyNumberFormat="1" applyFont="1" applyFill="1" applyBorder="1" applyAlignment="1">
      <alignment horizontal="right"/>
    </xf>
    <xf numFmtId="9" fontId="12" fillId="8" borderId="67" xfId="1" applyNumberFormat="1" applyFont="1" applyFill="1" applyBorder="1"/>
    <xf numFmtId="0" fontId="12" fillId="8" borderId="67" xfId="4" applyFont="1" applyFill="1" applyBorder="1" applyProtection="1"/>
    <xf numFmtId="0" fontId="12" fillId="8" borderId="67" xfId="1" applyFont="1" applyFill="1" applyBorder="1"/>
    <xf numFmtId="166" fontId="12" fillId="8" borderId="67" xfId="1" applyNumberFormat="1" applyFont="1" applyFill="1" applyBorder="1"/>
    <xf numFmtId="49" fontId="6" fillId="0" borderId="0" xfId="0" applyNumberFormat="1" applyFont="1" applyAlignment="1">
      <alignment horizontal="left"/>
    </xf>
    <xf numFmtId="49" fontId="6" fillId="0" borderId="0" xfId="0" applyNumberFormat="1" applyFont="1" applyAlignment="1">
      <alignment horizontal="center" vertical="center"/>
    </xf>
    <xf numFmtId="0" fontId="6" fillId="0" borderId="0" xfId="1" applyFont="1"/>
    <xf numFmtId="0" fontId="14" fillId="0" borderId="0" xfId="1" applyFont="1"/>
    <xf numFmtId="0" fontId="4" fillId="0" borderId="40" xfId="1" applyFont="1" applyFill="1" applyBorder="1" applyAlignment="1" applyProtection="1">
      <alignment horizontal="center" vertical="center" wrapText="1"/>
    </xf>
    <xf numFmtId="0" fontId="4" fillId="0" borderId="44" xfId="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32" xfId="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xf>
    <xf numFmtId="0" fontId="4" fillId="0" borderId="37" xfId="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4" fillId="0" borderId="29" xfId="1" applyFont="1" applyFill="1" applyBorder="1" applyAlignment="1" applyProtection="1">
      <alignment horizontal="center" vertical="center" wrapText="1"/>
    </xf>
    <xf numFmtId="0" fontId="2" fillId="0" borderId="50" xfId="1" applyFont="1" applyFill="1" applyBorder="1" applyAlignment="1" applyProtection="1">
      <alignment horizontal="center"/>
    </xf>
    <xf numFmtId="0" fontId="2" fillId="0" borderId="3" xfId="1" applyFont="1" applyFill="1" applyBorder="1" applyAlignment="1" applyProtection="1">
      <alignment horizontal="center"/>
    </xf>
    <xf numFmtId="0" fontId="12" fillId="0" borderId="0" xfId="3" applyFont="1" applyAlignment="1">
      <alignment horizontal="center"/>
    </xf>
    <xf numFmtId="0" fontId="12" fillId="0" borderId="58" xfId="3" applyFont="1" applyFill="1" applyBorder="1" applyAlignment="1">
      <alignment horizontal="center" vertical="center" wrapText="1"/>
    </xf>
    <xf numFmtId="0" fontId="11" fillId="0" borderId="61" xfId="3" applyFont="1" applyBorder="1"/>
    <xf numFmtId="0" fontId="12" fillId="0" borderId="59" xfId="1" applyFont="1" applyFill="1" applyBorder="1" applyAlignment="1">
      <alignment horizontal="center" vertical="center" wrapText="1"/>
    </xf>
    <xf numFmtId="0" fontId="11" fillId="0" borderId="62" xfId="1" applyFont="1" applyBorder="1" applyAlignment="1">
      <alignment horizontal="center" vertical="center" wrapText="1"/>
    </xf>
    <xf numFmtId="0" fontId="12" fillId="0" borderId="57" xfId="1" applyFont="1" applyFill="1" applyBorder="1" applyAlignment="1">
      <alignment horizontal="center" vertical="center" wrapText="1"/>
    </xf>
    <xf numFmtId="0" fontId="11" fillId="0" borderId="68" xfId="1" applyFont="1" applyBorder="1" applyAlignment="1">
      <alignment horizontal="center" vertical="center" wrapText="1"/>
    </xf>
    <xf numFmtId="0" fontId="12" fillId="0" borderId="59" xfId="3" applyFont="1" applyFill="1" applyBorder="1" applyAlignment="1">
      <alignment horizontal="center" vertical="center" wrapText="1"/>
    </xf>
    <xf numFmtId="0" fontId="11" fillId="0" borderId="70" xfId="3" applyFont="1" applyBorder="1"/>
    <xf numFmtId="0" fontId="12" fillId="0" borderId="64" xfId="3" applyFont="1" applyFill="1" applyBorder="1" applyAlignment="1">
      <alignment horizontal="center" vertical="center" wrapText="1"/>
    </xf>
    <xf numFmtId="0" fontId="11" fillId="0" borderId="86" xfId="3" applyFont="1" applyBorder="1"/>
    <xf numFmtId="0" fontId="6" fillId="0" borderId="0" xfId="1" applyFont="1" applyAlignment="1">
      <alignment horizontal="center" vertical="center"/>
    </xf>
    <xf numFmtId="0" fontId="12" fillId="2" borderId="67" xfId="1" applyFont="1" applyFill="1" applyBorder="1" applyAlignment="1">
      <alignment horizontal="center"/>
    </xf>
    <xf numFmtId="49" fontId="12" fillId="5" borderId="67" xfId="1" applyNumberFormat="1" applyFont="1" applyFill="1" applyBorder="1" applyAlignment="1">
      <alignment horizontal="right"/>
    </xf>
    <xf numFmtId="0" fontId="12" fillId="0" borderId="67" xfId="1" applyFont="1" applyFill="1" applyBorder="1" applyAlignment="1">
      <alignment horizontal="center" vertical="center" wrapText="1"/>
    </xf>
    <xf numFmtId="0" fontId="12" fillId="0" borderId="90" xfId="1" applyFont="1" applyFill="1" applyBorder="1" applyAlignment="1">
      <alignment horizontal="center" vertical="center" wrapText="1"/>
    </xf>
    <xf numFmtId="0" fontId="12" fillId="0" borderId="91" xfId="1" applyFont="1" applyFill="1" applyBorder="1" applyAlignment="1">
      <alignment horizontal="center" vertical="center" wrapText="1"/>
    </xf>
    <xf numFmtId="0" fontId="12" fillId="0" borderId="72" xfId="1" applyFont="1" applyFill="1" applyBorder="1" applyAlignment="1">
      <alignment horizontal="center" vertical="center" wrapText="1"/>
    </xf>
    <xf numFmtId="0" fontId="12" fillId="0" borderId="90" xfId="1" applyFont="1" applyBorder="1" applyAlignment="1">
      <alignment horizontal="center" vertical="center" wrapText="1"/>
    </xf>
    <xf numFmtId="0" fontId="12" fillId="0" borderId="91" xfId="1" applyFont="1" applyBorder="1" applyAlignment="1">
      <alignment horizontal="center" vertical="center" wrapText="1"/>
    </xf>
    <xf numFmtId="0" fontId="12" fillId="0" borderId="72" xfId="1" applyFont="1" applyBorder="1" applyAlignment="1">
      <alignment horizontal="center" vertical="center" wrapText="1"/>
    </xf>
    <xf numFmtId="0" fontId="12" fillId="2" borderId="81" xfId="1" applyFont="1" applyFill="1" applyBorder="1" applyAlignment="1">
      <alignment horizontal="center" vertical="center"/>
    </xf>
    <xf numFmtId="0" fontId="12" fillId="2" borderId="92" xfId="1" applyFont="1" applyFill="1" applyBorder="1" applyAlignment="1">
      <alignment horizontal="center" vertical="center"/>
    </xf>
    <xf numFmtId="0" fontId="12" fillId="2" borderId="82" xfId="1" applyFont="1" applyFill="1" applyBorder="1" applyAlignment="1">
      <alignment horizontal="center" vertical="center"/>
    </xf>
    <xf numFmtId="0" fontId="15" fillId="0" borderId="0" xfId="1" applyFont="1" applyAlignment="1">
      <alignment horizontal="center" vertical="center" wrapText="1"/>
    </xf>
    <xf numFmtId="14" fontId="29" fillId="0" borderId="93" xfId="1" applyNumberFormat="1" applyFont="1" applyBorder="1" applyAlignment="1">
      <alignment horizontal="right"/>
    </xf>
    <xf numFmtId="0" fontId="6" fillId="0" borderId="0" xfId="1" applyFont="1" applyBorder="1" applyAlignment="1">
      <alignment horizontal="left" vertical="center"/>
    </xf>
    <xf numFmtId="0" fontId="18" fillId="0" borderId="24" xfId="0" applyFont="1" applyBorder="1" applyAlignment="1">
      <alignment horizontal="center" vertical="center"/>
    </xf>
    <xf numFmtId="0" fontId="18" fillId="0" borderId="15" xfId="0" applyFont="1" applyBorder="1" applyAlignment="1">
      <alignment horizontal="center" vertical="center"/>
    </xf>
    <xf numFmtId="0" fontId="20" fillId="0" borderId="18"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12" xfId="0" applyFont="1" applyBorder="1" applyAlignment="1">
      <alignment horizontal="center" vertical="center" wrapText="1"/>
    </xf>
  </cellXfs>
  <cellStyles count="5">
    <cellStyle name="Iau?iue" xfId="1"/>
    <cellStyle name="Iau?iue 2 2" xfId="3"/>
    <cellStyle name="Iau?iue_ПАЛИВО" xfId="2"/>
    <cellStyle name="Гарний 2" xfId="4"/>
    <cellStyle name="Обычный"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80" zoomScaleNormal="80" workbookViewId="0">
      <selection activeCell="U14" sqref="U14"/>
    </sheetView>
  </sheetViews>
  <sheetFormatPr defaultRowHeight="15" x14ac:dyDescent="0.2"/>
  <cols>
    <col min="1" max="1" width="7" style="31" customWidth="1"/>
    <col min="2" max="2" width="7.7109375" style="31" customWidth="1"/>
    <col min="3" max="3" width="47.42578125" style="84" customWidth="1"/>
    <col min="4" max="4" width="10.5703125" style="32" customWidth="1"/>
    <col min="5" max="5" width="11.7109375" style="33" customWidth="1"/>
    <col min="6" max="6" width="11.140625" style="31" customWidth="1"/>
    <col min="7" max="8" width="11.28515625" style="31" customWidth="1"/>
    <col min="9" max="10" width="10.85546875" style="31" customWidth="1"/>
    <col min="11" max="11" width="11.28515625" style="31" customWidth="1"/>
    <col min="12" max="12" width="10.7109375" style="31" customWidth="1"/>
    <col min="13" max="14" width="11" style="31" customWidth="1"/>
    <col min="15" max="15" width="11.140625" style="31" customWidth="1"/>
    <col min="16" max="16" width="11" style="31" customWidth="1"/>
    <col min="17" max="17" width="9.7109375" style="31" customWidth="1"/>
    <col min="18" max="18" width="11.7109375" style="33" customWidth="1"/>
    <col min="19" max="231" width="9.140625" style="31"/>
    <col min="232" max="232" width="7" style="31" customWidth="1"/>
    <col min="233" max="233" width="7.7109375" style="31" customWidth="1"/>
    <col min="234" max="234" width="47.42578125" style="31" customWidth="1"/>
    <col min="235" max="235" width="10.5703125" style="31" customWidth="1"/>
    <col min="236" max="236" width="11.7109375" style="31" customWidth="1"/>
    <col min="237" max="237" width="11.140625" style="31" customWidth="1"/>
    <col min="238" max="239" width="11.28515625" style="31" customWidth="1"/>
    <col min="240" max="241" width="10.85546875" style="31" customWidth="1"/>
    <col min="242" max="242" width="11.28515625" style="31" customWidth="1"/>
    <col min="243" max="243" width="10.7109375" style="31" customWidth="1"/>
    <col min="244" max="245" width="11" style="31" customWidth="1"/>
    <col min="246" max="246" width="11.140625" style="31" customWidth="1"/>
    <col min="247" max="247" width="11" style="31" customWidth="1"/>
    <col min="248" max="248" width="9.7109375" style="31" customWidth="1"/>
    <col min="249" max="249" width="11.7109375" style="31" customWidth="1"/>
    <col min="250" max="250" width="12.7109375" style="31" customWidth="1"/>
    <col min="251" max="251" width="12.42578125" style="31" customWidth="1"/>
    <col min="252" max="252" width="10.5703125" style="31" bestFit="1" customWidth="1"/>
    <col min="253" max="253" width="10.5703125" style="31" customWidth="1"/>
    <col min="254" max="262" width="10.5703125" style="31" bestFit="1" customWidth="1"/>
    <col min="263" max="487" width="9.140625" style="31"/>
    <col min="488" max="488" width="7" style="31" customWidth="1"/>
    <col min="489" max="489" width="7.7109375" style="31" customWidth="1"/>
    <col min="490" max="490" width="47.42578125" style="31" customWidth="1"/>
    <col min="491" max="491" width="10.5703125" style="31" customWidth="1"/>
    <col min="492" max="492" width="11.7109375" style="31" customWidth="1"/>
    <col min="493" max="493" width="11.140625" style="31" customWidth="1"/>
    <col min="494" max="495" width="11.28515625" style="31" customWidth="1"/>
    <col min="496" max="497" width="10.85546875" style="31" customWidth="1"/>
    <col min="498" max="498" width="11.28515625" style="31" customWidth="1"/>
    <col min="499" max="499" width="10.7109375" style="31" customWidth="1"/>
    <col min="500" max="501" width="11" style="31" customWidth="1"/>
    <col min="502" max="502" width="11.140625" style="31" customWidth="1"/>
    <col min="503" max="503" width="11" style="31" customWidth="1"/>
    <col min="504" max="504" width="9.7109375" style="31" customWidth="1"/>
    <col min="505" max="505" width="11.7109375" style="31" customWidth="1"/>
    <col min="506" max="506" width="12.7109375" style="31" customWidth="1"/>
    <col min="507" max="507" width="12.42578125" style="31" customWidth="1"/>
    <col min="508" max="508" width="10.5703125" style="31" bestFit="1" customWidth="1"/>
    <col min="509" max="509" width="10.5703125" style="31" customWidth="1"/>
    <col min="510" max="518" width="10.5703125" style="31" bestFit="1" customWidth="1"/>
    <col min="519" max="743" width="9.140625" style="31"/>
    <col min="744" max="744" width="7" style="31" customWidth="1"/>
    <col min="745" max="745" width="7.7109375" style="31" customWidth="1"/>
    <col min="746" max="746" width="47.42578125" style="31" customWidth="1"/>
    <col min="747" max="747" width="10.5703125" style="31" customWidth="1"/>
    <col min="748" max="748" width="11.7109375" style="31" customWidth="1"/>
    <col min="749" max="749" width="11.140625" style="31" customWidth="1"/>
    <col min="750" max="751" width="11.28515625" style="31" customWidth="1"/>
    <col min="752" max="753" width="10.85546875" style="31" customWidth="1"/>
    <col min="754" max="754" width="11.28515625" style="31" customWidth="1"/>
    <col min="755" max="755" width="10.7109375" style="31" customWidth="1"/>
    <col min="756" max="757" width="11" style="31" customWidth="1"/>
    <col min="758" max="758" width="11.140625" style="31" customWidth="1"/>
    <col min="759" max="759" width="11" style="31" customWidth="1"/>
    <col min="760" max="760" width="9.7109375" style="31" customWidth="1"/>
    <col min="761" max="761" width="11.7109375" style="31" customWidth="1"/>
    <col min="762" max="762" width="12.7109375" style="31" customWidth="1"/>
    <col min="763" max="763" width="12.42578125" style="31" customWidth="1"/>
    <col min="764" max="764" width="10.5703125" style="31" bestFit="1" customWidth="1"/>
    <col min="765" max="765" width="10.5703125" style="31" customWidth="1"/>
    <col min="766" max="774" width="10.5703125" style="31" bestFit="1" customWidth="1"/>
    <col min="775" max="999" width="9.140625" style="31"/>
    <col min="1000" max="1000" width="7" style="31" customWidth="1"/>
    <col min="1001" max="1001" width="7.7109375" style="31" customWidth="1"/>
    <col min="1002" max="1002" width="47.42578125" style="31" customWidth="1"/>
    <col min="1003" max="1003" width="10.5703125" style="31" customWidth="1"/>
    <col min="1004" max="1004" width="11.7109375" style="31" customWidth="1"/>
    <col min="1005" max="1005" width="11.140625" style="31" customWidth="1"/>
    <col min="1006" max="1007" width="11.28515625" style="31" customWidth="1"/>
    <col min="1008" max="1009" width="10.85546875" style="31" customWidth="1"/>
    <col min="1010" max="1010" width="11.28515625" style="31" customWidth="1"/>
    <col min="1011" max="1011" width="10.7109375" style="31" customWidth="1"/>
    <col min="1012" max="1013" width="11" style="31" customWidth="1"/>
    <col min="1014" max="1014" width="11.140625" style="31" customWidth="1"/>
    <col min="1015" max="1015" width="11" style="31" customWidth="1"/>
    <col min="1016" max="1016" width="9.7109375" style="31" customWidth="1"/>
    <col min="1017" max="1017" width="11.7109375" style="31" customWidth="1"/>
    <col min="1018" max="1018" width="12.7109375" style="31" customWidth="1"/>
    <col min="1019" max="1019" width="12.42578125" style="31" customWidth="1"/>
    <col min="1020" max="1020" width="10.5703125" style="31" bestFit="1" customWidth="1"/>
    <col min="1021" max="1021" width="10.5703125" style="31" customWidth="1"/>
    <col min="1022" max="1030" width="10.5703125" style="31" bestFit="1" customWidth="1"/>
    <col min="1031" max="1255" width="9.140625" style="31"/>
    <col min="1256" max="1256" width="7" style="31" customWidth="1"/>
    <col min="1257" max="1257" width="7.7109375" style="31" customWidth="1"/>
    <col min="1258" max="1258" width="47.42578125" style="31" customWidth="1"/>
    <col min="1259" max="1259" width="10.5703125" style="31" customWidth="1"/>
    <col min="1260" max="1260" width="11.7109375" style="31" customWidth="1"/>
    <col min="1261" max="1261" width="11.140625" style="31" customWidth="1"/>
    <col min="1262" max="1263" width="11.28515625" style="31" customWidth="1"/>
    <col min="1264" max="1265" width="10.85546875" style="31" customWidth="1"/>
    <col min="1266" max="1266" width="11.28515625" style="31" customWidth="1"/>
    <col min="1267" max="1267" width="10.7109375" style="31" customWidth="1"/>
    <col min="1268" max="1269" width="11" style="31" customWidth="1"/>
    <col min="1270" max="1270" width="11.140625" style="31" customWidth="1"/>
    <col min="1271" max="1271" width="11" style="31" customWidth="1"/>
    <col min="1272" max="1272" width="9.7109375" style="31" customWidth="1"/>
    <col min="1273" max="1273" width="11.7109375" style="31" customWidth="1"/>
    <col min="1274" max="1274" width="12.7109375" style="31" customWidth="1"/>
    <col min="1275" max="1275" width="12.42578125" style="31" customWidth="1"/>
    <col min="1276" max="1276" width="10.5703125" style="31" bestFit="1" customWidth="1"/>
    <col min="1277" max="1277" width="10.5703125" style="31" customWidth="1"/>
    <col min="1278" max="1286" width="10.5703125" style="31" bestFit="1" customWidth="1"/>
    <col min="1287" max="1511" width="9.140625" style="31"/>
    <col min="1512" max="1512" width="7" style="31" customWidth="1"/>
    <col min="1513" max="1513" width="7.7109375" style="31" customWidth="1"/>
    <col min="1514" max="1514" width="47.42578125" style="31" customWidth="1"/>
    <col min="1515" max="1515" width="10.5703125" style="31" customWidth="1"/>
    <col min="1516" max="1516" width="11.7109375" style="31" customWidth="1"/>
    <col min="1517" max="1517" width="11.140625" style="31" customWidth="1"/>
    <col min="1518" max="1519" width="11.28515625" style="31" customWidth="1"/>
    <col min="1520" max="1521" width="10.85546875" style="31" customWidth="1"/>
    <col min="1522" max="1522" width="11.28515625" style="31" customWidth="1"/>
    <col min="1523" max="1523" width="10.7109375" style="31" customWidth="1"/>
    <col min="1524" max="1525" width="11" style="31" customWidth="1"/>
    <col min="1526" max="1526" width="11.140625" style="31" customWidth="1"/>
    <col min="1527" max="1527" width="11" style="31" customWidth="1"/>
    <col min="1528" max="1528" width="9.7109375" style="31" customWidth="1"/>
    <col min="1529" max="1529" width="11.7109375" style="31" customWidth="1"/>
    <col min="1530" max="1530" width="12.7109375" style="31" customWidth="1"/>
    <col min="1531" max="1531" width="12.42578125" style="31" customWidth="1"/>
    <col min="1532" max="1532" width="10.5703125" style="31" bestFit="1" customWidth="1"/>
    <col min="1533" max="1533" width="10.5703125" style="31" customWidth="1"/>
    <col min="1534" max="1542" width="10.5703125" style="31" bestFit="1" customWidth="1"/>
    <col min="1543" max="1767" width="9.140625" style="31"/>
    <col min="1768" max="1768" width="7" style="31" customWidth="1"/>
    <col min="1769" max="1769" width="7.7109375" style="31" customWidth="1"/>
    <col min="1770" max="1770" width="47.42578125" style="31" customWidth="1"/>
    <col min="1771" max="1771" width="10.5703125" style="31" customWidth="1"/>
    <col min="1772" max="1772" width="11.7109375" style="31" customWidth="1"/>
    <col min="1773" max="1773" width="11.140625" style="31" customWidth="1"/>
    <col min="1774" max="1775" width="11.28515625" style="31" customWidth="1"/>
    <col min="1776" max="1777" width="10.85546875" style="31" customWidth="1"/>
    <col min="1778" max="1778" width="11.28515625" style="31" customWidth="1"/>
    <col min="1779" max="1779" width="10.7109375" style="31" customWidth="1"/>
    <col min="1780" max="1781" width="11" style="31" customWidth="1"/>
    <col min="1782" max="1782" width="11.140625" style="31" customWidth="1"/>
    <col min="1783" max="1783" width="11" style="31" customWidth="1"/>
    <col min="1784" max="1784" width="9.7109375" style="31" customWidth="1"/>
    <col min="1785" max="1785" width="11.7109375" style="31" customWidth="1"/>
    <col min="1786" max="1786" width="12.7109375" style="31" customWidth="1"/>
    <col min="1787" max="1787" width="12.42578125" style="31" customWidth="1"/>
    <col min="1788" max="1788" width="10.5703125" style="31" bestFit="1" customWidth="1"/>
    <col min="1789" max="1789" width="10.5703125" style="31" customWidth="1"/>
    <col min="1790" max="1798" width="10.5703125" style="31" bestFit="1" customWidth="1"/>
    <col min="1799" max="2023" width="9.140625" style="31"/>
    <col min="2024" max="2024" width="7" style="31" customWidth="1"/>
    <col min="2025" max="2025" width="7.7109375" style="31" customWidth="1"/>
    <col min="2026" max="2026" width="47.42578125" style="31" customWidth="1"/>
    <col min="2027" max="2027" width="10.5703125" style="31" customWidth="1"/>
    <col min="2028" max="2028" width="11.7109375" style="31" customWidth="1"/>
    <col min="2029" max="2029" width="11.140625" style="31" customWidth="1"/>
    <col min="2030" max="2031" width="11.28515625" style="31" customWidth="1"/>
    <col min="2032" max="2033" width="10.85546875" style="31" customWidth="1"/>
    <col min="2034" max="2034" width="11.28515625" style="31" customWidth="1"/>
    <col min="2035" max="2035" width="10.7109375" style="31" customWidth="1"/>
    <col min="2036" max="2037" width="11" style="31" customWidth="1"/>
    <col min="2038" max="2038" width="11.140625" style="31" customWidth="1"/>
    <col min="2039" max="2039" width="11" style="31" customWidth="1"/>
    <col min="2040" max="2040" width="9.7109375" style="31" customWidth="1"/>
    <col min="2041" max="2041" width="11.7109375" style="31" customWidth="1"/>
    <col min="2042" max="2042" width="12.7109375" style="31" customWidth="1"/>
    <col min="2043" max="2043" width="12.42578125" style="31" customWidth="1"/>
    <col min="2044" max="2044" width="10.5703125" style="31" bestFit="1" customWidth="1"/>
    <col min="2045" max="2045" width="10.5703125" style="31" customWidth="1"/>
    <col min="2046" max="2054" width="10.5703125" style="31" bestFit="1" customWidth="1"/>
    <col min="2055" max="2279" width="9.140625" style="31"/>
    <col min="2280" max="2280" width="7" style="31" customWidth="1"/>
    <col min="2281" max="2281" width="7.7109375" style="31" customWidth="1"/>
    <col min="2282" max="2282" width="47.42578125" style="31" customWidth="1"/>
    <col min="2283" max="2283" width="10.5703125" style="31" customWidth="1"/>
    <col min="2284" max="2284" width="11.7109375" style="31" customWidth="1"/>
    <col min="2285" max="2285" width="11.140625" style="31" customWidth="1"/>
    <col min="2286" max="2287" width="11.28515625" style="31" customWidth="1"/>
    <col min="2288" max="2289" width="10.85546875" style="31" customWidth="1"/>
    <col min="2290" max="2290" width="11.28515625" style="31" customWidth="1"/>
    <col min="2291" max="2291" width="10.7109375" style="31" customWidth="1"/>
    <col min="2292" max="2293" width="11" style="31" customWidth="1"/>
    <col min="2294" max="2294" width="11.140625" style="31" customWidth="1"/>
    <col min="2295" max="2295" width="11" style="31" customWidth="1"/>
    <col min="2296" max="2296" width="9.7109375" style="31" customWidth="1"/>
    <col min="2297" max="2297" width="11.7109375" style="31" customWidth="1"/>
    <col min="2298" max="2298" width="12.7109375" style="31" customWidth="1"/>
    <col min="2299" max="2299" width="12.42578125" style="31" customWidth="1"/>
    <col min="2300" max="2300" width="10.5703125" style="31" bestFit="1" customWidth="1"/>
    <col min="2301" max="2301" width="10.5703125" style="31" customWidth="1"/>
    <col min="2302" max="2310" width="10.5703125" style="31" bestFit="1" customWidth="1"/>
    <col min="2311" max="2535" width="9.140625" style="31"/>
    <col min="2536" max="2536" width="7" style="31" customWidth="1"/>
    <col min="2537" max="2537" width="7.7109375" style="31" customWidth="1"/>
    <col min="2538" max="2538" width="47.42578125" style="31" customWidth="1"/>
    <col min="2539" max="2539" width="10.5703125" style="31" customWidth="1"/>
    <col min="2540" max="2540" width="11.7109375" style="31" customWidth="1"/>
    <col min="2541" max="2541" width="11.140625" style="31" customWidth="1"/>
    <col min="2542" max="2543" width="11.28515625" style="31" customWidth="1"/>
    <col min="2544" max="2545" width="10.85546875" style="31" customWidth="1"/>
    <col min="2546" max="2546" width="11.28515625" style="31" customWidth="1"/>
    <col min="2547" max="2547" width="10.7109375" style="31" customWidth="1"/>
    <col min="2548" max="2549" width="11" style="31" customWidth="1"/>
    <col min="2550" max="2550" width="11.140625" style="31" customWidth="1"/>
    <col min="2551" max="2551" width="11" style="31" customWidth="1"/>
    <col min="2552" max="2552" width="9.7109375" style="31" customWidth="1"/>
    <col min="2553" max="2553" width="11.7109375" style="31" customWidth="1"/>
    <col min="2554" max="2554" width="12.7109375" style="31" customWidth="1"/>
    <col min="2555" max="2555" width="12.42578125" style="31" customWidth="1"/>
    <col min="2556" max="2556" width="10.5703125" style="31" bestFit="1" customWidth="1"/>
    <col min="2557" max="2557" width="10.5703125" style="31" customWidth="1"/>
    <col min="2558" max="2566" width="10.5703125" style="31" bestFit="1" customWidth="1"/>
    <col min="2567" max="2791" width="9.140625" style="31"/>
    <col min="2792" max="2792" width="7" style="31" customWidth="1"/>
    <col min="2793" max="2793" width="7.7109375" style="31" customWidth="1"/>
    <col min="2794" max="2794" width="47.42578125" style="31" customWidth="1"/>
    <col min="2795" max="2795" width="10.5703125" style="31" customWidth="1"/>
    <col min="2796" max="2796" width="11.7109375" style="31" customWidth="1"/>
    <col min="2797" max="2797" width="11.140625" style="31" customWidth="1"/>
    <col min="2798" max="2799" width="11.28515625" style="31" customWidth="1"/>
    <col min="2800" max="2801" width="10.85546875" style="31" customWidth="1"/>
    <col min="2802" max="2802" width="11.28515625" style="31" customWidth="1"/>
    <col min="2803" max="2803" width="10.7109375" style="31" customWidth="1"/>
    <col min="2804" max="2805" width="11" style="31" customWidth="1"/>
    <col min="2806" max="2806" width="11.140625" style="31" customWidth="1"/>
    <col min="2807" max="2807" width="11" style="31" customWidth="1"/>
    <col min="2808" max="2808" width="9.7109375" style="31" customWidth="1"/>
    <col min="2809" max="2809" width="11.7109375" style="31" customWidth="1"/>
    <col min="2810" max="2810" width="12.7109375" style="31" customWidth="1"/>
    <col min="2811" max="2811" width="12.42578125" style="31" customWidth="1"/>
    <col min="2812" max="2812" width="10.5703125" style="31" bestFit="1" customWidth="1"/>
    <col min="2813" max="2813" width="10.5703125" style="31" customWidth="1"/>
    <col min="2814" max="2822" width="10.5703125" style="31" bestFit="1" customWidth="1"/>
    <col min="2823" max="3047" width="9.140625" style="31"/>
    <col min="3048" max="3048" width="7" style="31" customWidth="1"/>
    <col min="3049" max="3049" width="7.7109375" style="31" customWidth="1"/>
    <col min="3050" max="3050" width="47.42578125" style="31" customWidth="1"/>
    <col min="3051" max="3051" width="10.5703125" style="31" customWidth="1"/>
    <col min="3052" max="3052" width="11.7109375" style="31" customWidth="1"/>
    <col min="3053" max="3053" width="11.140625" style="31" customWidth="1"/>
    <col min="3054" max="3055" width="11.28515625" style="31" customWidth="1"/>
    <col min="3056" max="3057" width="10.85546875" style="31" customWidth="1"/>
    <col min="3058" max="3058" width="11.28515625" style="31" customWidth="1"/>
    <col min="3059" max="3059" width="10.7109375" style="31" customWidth="1"/>
    <col min="3060" max="3061" width="11" style="31" customWidth="1"/>
    <col min="3062" max="3062" width="11.140625" style="31" customWidth="1"/>
    <col min="3063" max="3063" width="11" style="31" customWidth="1"/>
    <col min="3064" max="3064" width="9.7109375" style="31" customWidth="1"/>
    <col min="3065" max="3065" width="11.7109375" style="31" customWidth="1"/>
    <col min="3066" max="3066" width="12.7109375" style="31" customWidth="1"/>
    <col min="3067" max="3067" width="12.42578125" style="31" customWidth="1"/>
    <col min="3068" max="3068" width="10.5703125" style="31" bestFit="1" customWidth="1"/>
    <col min="3069" max="3069" width="10.5703125" style="31" customWidth="1"/>
    <col min="3070" max="3078" width="10.5703125" style="31" bestFit="1" customWidth="1"/>
    <col min="3079" max="3303" width="9.140625" style="31"/>
    <col min="3304" max="3304" width="7" style="31" customWidth="1"/>
    <col min="3305" max="3305" width="7.7109375" style="31" customWidth="1"/>
    <col min="3306" max="3306" width="47.42578125" style="31" customWidth="1"/>
    <col min="3307" max="3307" width="10.5703125" style="31" customWidth="1"/>
    <col min="3308" max="3308" width="11.7109375" style="31" customWidth="1"/>
    <col min="3309" max="3309" width="11.140625" style="31" customWidth="1"/>
    <col min="3310" max="3311" width="11.28515625" style="31" customWidth="1"/>
    <col min="3312" max="3313" width="10.85546875" style="31" customWidth="1"/>
    <col min="3314" max="3314" width="11.28515625" style="31" customWidth="1"/>
    <col min="3315" max="3315" width="10.7109375" style="31" customWidth="1"/>
    <col min="3316" max="3317" width="11" style="31" customWidth="1"/>
    <col min="3318" max="3318" width="11.140625" style="31" customWidth="1"/>
    <col min="3319" max="3319" width="11" style="31" customWidth="1"/>
    <col min="3320" max="3320" width="9.7109375" style="31" customWidth="1"/>
    <col min="3321" max="3321" width="11.7109375" style="31" customWidth="1"/>
    <col min="3322" max="3322" width="12.7109375" style="31" customWidth="1"/>
    <col min="3323" max="3323" width="12.42578125" style="31" customWidth="1"/>
    <col min="3324" max="3324" width="10.5703125" style="31" bestFit="1" customWidth="1"/>
    <col min="3325" max="3325" width="10.5703125" style="31" customWidth="1"/>
    <col min="3326" max="3334" width="10.5703125" style="31" bestFit="1" customWidth="1"/>
    <col min="3335" max="3559" width="9.140625" style="31"/>
    <col min="3560" max="3560" width="7" style="31" customWidth="1"/>
    <col min="3561" max="3561" width="7.7109375" style="31" customWidth="1"/>
    <col min="3562" max="3562" width="47.42578125" style="31" customWidth="1"/>
    <col min="3563" max="3563" width="10.5703125" style="31" customWidth="1"/>
    <col min="3564" max="3564" width="11.7109375" style="31" customWidth="1"/>
    <col min="3565" max="3565" width="11.140625" style="31" customWidth="1"/>
    <col min="3566" max="3567" width="11.28515625" style="31" customWidth="1"/>
    <col min="3568" max="3569" width="10.85546875" style="31" customWidth="1"/>
    <col min="3570" max="3570" width="11.28515625" style="31" customWidth="1"/>
    <col min="3571" max="3571" width="10.7109375" style="31" customWidth="1"/>
    <col min="3572" max="3573" width="11" style="31" customWidth="1"/>
    <col min="3574" max="3574" width="11.140625" style="31" customWidth="1"/>
    <col min="3575" max="3575" width="11" style="31" customWidth="1"/>
    <col min="3576" max="3576" width="9.7109375" style="31" customWidth="1"/>
    <col min="3577" max="3577" width="11.7109375" style="31" customWidth="1"/>
    <col min="3578" max="3578" width="12.7109375" style="31" customWidth="1"/>
    <col min="3579" max="3579" width="12.42578125" style="31" customWidth="1"/>
    <col min="3580" max="3580" width="10.5703125" style="31" bestFit="1" customWidth="1"/>
    <col min="3581" max="3581" width="10.5703125" style="31" customWidth="1"/>
    <col min="3582" max="3590" width="10.5703125" style="31" bestFit="1" customWidth="1"/>
    <col min="3591" max="3815" width="9.140625" style="31"/>
    <col min="3816" max="3816" width="7" style="31" customWidth="1"/>
    <col min="3817" max="3817" width="7.7109375" style="31" customWidth="1"/>
    <col min="3818" max="3818" width="47.42578125" style="31" customWidth="1"/>
    <col min="3819" max="3819" width="10.5703125" style="31" customWidth="1"/>
    <col min="3820" max="3820" width="11.7109375" style="31" customWidth="1"/>
    <col min="3821" max="3821" width="11.140625" style="31" customWidth="1"/>
    <col min="3822" max="3823" width="11.28515625" style="31" customWidth="1"/>
    <col min="3824" max="3825" width="10.85546875" style="31" customWidth="1"/>
    <col min="3826" max="3826" width="11.28515625" style="31" customWidth="1"/>
    <col min="3827" max="3827" width="10.7109375" style="31" customWidth="1"/>
    <col min="3828" max="3829" width="11" style="31" customWidth="1"/>
    <col min="3830" max="3830" width="11.140625" style="31" customWidth="1"/>
    <col min="3831" max="3831" width="11" style="31" customWidth="1"/>
    <col min="3832" max="3832" width="9.7109375" style="31" customWidth="1"/>
    <col min="3833" max="3833" width="11.7109375" style="31" customWidth="1"/>
    <col min="3834" max="3834" width="12.7109375" style="31" customWidth="1"/>
    <col min="3835" max="3835" width="12.42578125" style="31" customWidth="1"/>
    <col min="3836" max="3836" width="10.5703125" style="31" bestFit="1" customWidth="1"/>
    <col min="3837" max="3837" width="10.5703125" style="31" customWidth="1"/>
    <col min="3838" max="3846" width="10.5703125" style="31" bestFit="1" customWidth="1"/>
    <col min="3847" max="4071" width="9.140625" style="31"/>
    <col min="4072" max="4072" width="7" style="31" customWidth="1"/>
    <col min="4073" max="4073" width="7.7109375" style="31" customWidth="1"/>
    <col min="4074" max="4074" width="47.42578125" style="31" customWidth="1"/>
    <col min="4075" max="4075" width="10.5703125" style="31" customWidth="1"/>
    <col min="4076" max="4076" width="11.7109375" style="31" customWidth="1"/>
    <col min="4077" max="4077" width="11.140625" style="31" customWidth="1"/>
    <col min="4078" max="4079" width="11.28515625" style="31" customWidth="1"/>
    <col min="4080" max="4081" width="10.85546875" style="31" customWidth="1"/>
    <col min="4082" max="4082" width="11.28515625" style="31" customWidth="1"/>
    <col min="4083" max="4083" width="10.7109375" style="31" customWidth="1"/>
    <col min="4084" max="4085" width="11" style="31" customWidth="1"/>
    <col min="4086" max="4086" width="11.140625" style="31" customWidth="1"/>
    <col min="4087" max="4087" width="11" style="31" customWidth="1"/>
    <col min="4088" max="4088" width="9.7109375" style="31" customWidth="1"/>
    <col min="4089" max="4089" width="11.7109375" style="31" customWidth="1"/>
    <col min="4090" max="4090" width="12.7109375" style="31" customWidth="1"/>
    <col min="4091" max="4091" width="12.42578125" style="31" customWidth="1"/>
    <col min="4092" max="4092" width="10.5703125" style="31" bestFit="1" customWidth="1"/>
    <col min="4093" max="4093" width="10.5703125" style="31" customWidth="1"/>
    <col min="4094" max="4102" width="10.5703125" style="31" bestFit="1" customWidth="1"/>
    <col min="4103" max="4327" width="9.140625" style="31"/>
    <col min="4328" max="4328" width="7" style="31" customWidth="1"/>
    <col min="4329" max="4329" width="7.7109375" style="31" customWidth="1"/>
    <col min="4330" max="4330" width="47.42578125" style="31" customWidth="1"/>
    <col min="4331" max="4331" width="10.5703125" style="31" customWidth="1"/>
    <col min="4332" max="4332" width="11.7109375" style="31" customWidth="1"/>
    <col min="4333" max="4333" width="11.140625" style="31" customWidth="1"/>
    <col min="4334" max="4335" width="11.28515625" style="31" customWidth="1"/>
    <col min="4336" max="4337" width="10.85546875" style="31" customWidth="1"/>
    <col min="4338" max="4338" width="11.28515625" style="31" customWidth="1"/>
    <col min="4339" max="4339" width="10.7109375" style="31" customWidth="1"/>
    <col min="4340" max="4341" width="11" style="31" customWidth="1"/>
    <col min="4342" max="4342" width="11.140625" style="31" customWidth="1"/>
    <col min="4343" max="4343" width="11" style="31" customWidth="1"/>
    <col min="4344" max="4344" width="9.7109375" style="31" customWidth="1"/>
    <col min="4345" max="4345" width="11.7109375" style="31" customWidth="1"/>
    <col min="4346" max="4346" width="12.7109375" style="31" customWidth="1"/>
    <col min="4347" max="4347" width="12.42578125" style="31" customWidth="1"/>
    <col min="4348" max="4348" width="10.5703125" style="31" bestFit="1" customWidth="1"/>
    <col min="4349" max="4349" width="10.5703125" style="31" customWidth="1"/>
    <col min="4350" max="4358" width="10.5703125" style="31" bestFit="1" customWidth="1"/>
    <col min="4359" max="4583" width="9.140625" style="31"/>
    <col min="4584" max="4584" width="7" style="31" customWidth="1"/>
    <col min="4585" max="4585" width="7.7109375" style="31" customWidth="1"/>
    <col min="4586" max="4586" width="47.42578125" style="31" customWidth="1"/>
    <col min="4587" max="4587" width="10.5703125" style="31" customWidth="1"/>
    <col min="4588" max="4588" width="11.7109375" style="31" customWidth="1"/>
    <col min="4589" max="4589" width="11.140625" style="31" customWidth="1"/>
    <col min="4590" max="4591" width="11.28515625" style="31" customWidth="1"/>
    <col min="4592" max="4593" width="10.85546875" style="31" customWidth="1"/>
    <col min="4594" max="4594" width="11.28515625" style="31" customWidth="1"/>
    <col min="4595" max="4595" width="10.7109375" style="31" customWidth="1"/>
    <col min="4596" max="4597" width="11" style="31" customWidth="1"/>
    <col min="4598" max="4598" width="11.140625" style="31" customWidth="1"/>
    <col min="4599" max="4599" width="11" style="31" customWidth="1"/>
    <col min="4600" max="4600" width="9.7109375" style="31" customWidth="1"/>
    <col min="4601" max="4601" width="11.7109375" style="31" customWidth="1"/>
    <col min="4602" max="4602" width="12.7109375" style="31" customWidth="1"/>
    <col min="4603" max="4603" width="12.42578125" style="31" customWidth="1"/>
    <col min="4604" max="4604" width="10.5703125" style="31" bestFit="1" customWidth="1"/>
    <col min="4605" max="4605" width="10.5703125" style="31" customWidth="1"/>
    <col min="4606" max="4614" width="10.5703125" style="31" bestFit="1" customWidth="1"/>
    <col min="4615" max="4839" width="9.140625" style="31"/>
    <col min="4840" max="4840" width="7" style="31" customWidth="1"/>
    <col min="4841" max="4841" width="7.7109375" style="31" customWidth="1"/>
    <col min="4842" max="4842" width="47.42578125" style="31" customWidth="1"/>
    <col min="4843" max="4843" width="10.5703125" style="31" customWidth="1"/>
    <col min="4844" max="4844" width="11.7109375" style="31" customWidth="1"/>
    <col min="4845" max="4845" width="11.140625" style="31" customWidth="1"/>
    <col min="4846" max="4847" width="11.28515625" style="31" customWidth="1"/>
    <col min="4848" max="4849" width="10.85546875" style="31" customWidth="1"/>
    <col min="4850" max="4850" width="11.28515625" style="31" customWidth="1"/>
    <col min="4851" max="4851" width="10.7109375" style="31" customWidth="1"/>
    <col min="4852" max="4853" width="11" style="31" customWidth="1"/>
    <col min="4854" max="4854" width="11.140625" style="31" customWidth="1"/>
    <col min="4855" max="4855" width="11" style="31" customWidth="1"/>
    <col min="4856" max="4856" width="9.7109375" style="31" customWidth="1"/>
    <col min="4857" max="4857" width="11.7109375" style="31" customWidth="1"/>
    <col min="4858" max="4858" width="12.7109375" style="31" customWidth="1"/>
    <col min="4859" max="4859" width="12.42578125" style="31" customWidth="1"/>
    <col min="4860" max="4860" width="10.5703125" style="31" bestFit="1" customWidth="1"/>
    <col min="4861" max="4861" width="10.5703125" style="31" customWidth="1"/>
    <col min="4862" max="4870" width="10.5703125" style="31" bestFit="1" customWidth="1"/>
    <col min="4871" max="5095" width="9.140625" style="31"/>
    <col min="5096" max="5096" width="7" style="31" customWidth="1"/>
    <col min="5097" max="5097" width="7.7109375" style="31" customWidth="1"/>
    <col min="5098" max="5098" width="47.42578125" style="31" customWidth="1"/>
    <col min="5099" max="5099" width="10.5703125" style="31" customWidth="1"/>
    <col min="5100" max="5100" width="11.7109375" style="31" customWidth="1"/>
    <col min="5101" max="5101" width="11.140625" style="31" customWidth="1"/>
    <col min="5102" max="5103" width="11.28515625" style="31" customWidth="1"/>
    <col min="5104" max="5105" width="10.85546875" style="31" customWidth="1"/>
    <col min="5106" max="5106" width="11.28515625" style="31" customWidth="1"/>
    <col min="5107" max="5107" width="10.7109375" style="31" customWidth="1"/>
    <col min="5108" max="5109" width="11" style="31" customWidth="1"/>
    <col min="5110" max="5110" width="11.140625" style="31" customWidth="1"/>
    <col min="5111" max="5111" width="11" style="31" customWidth="1"/>
    <col min="5112" max="5112" width="9.7109375" style="31" customWidth="1"/>
    <col min="5113" max="5113" width="11.7109375" style="31" customWidth="1"/>
    <col min="5114" max="5114" width="12.7109375" style="31" customWidth="1"/>
    <col min="5115" max="5115" width="12.42578125" style="31" customWidth="1"/>
    <col min="5116" max="5116" width="10.5703125" style="31" bestFit="1" customWidth="1"/>
    <col min="5117" max="5117" width="10.5703125" style="31" customWidth="1"/>
    <col min="5118" max="5126" width="10.5703125" style="31" bestFit="1" customWidth="1"/>
    <col min="5127" max="5351" width="9.140625" style="31"/>
    <col min="5352" max="5352" width="7" style="31" customWidth="1"/>
    <col min="5353" max="5353" width="7.7109375" style="31" customWidth="1"/>
    <col min="5354" max="5354" width="47.42578125" style="31" customWidth="1"/>
    <col min="5355" max="5355" width="10.5703125" style="31" customWidth="1"/>
    <col min="5356" max="5356" width="11.7109375" style="31" customWidth="1"/>
    <col min="5357" max="5357" width="11.140625" style="31" customWidth="1"/>
    <col min="5358" max="5359" width="11.28515625" style="31" customWidth="1"/>
    <col min="5360" max="5361" width="10.85546875" style="31" customWidth="1"/>
    <col min="5362" max="5362" width="11.28515625" style="31" customWidth="1"/>
    <col min="5363" max="5363" width="10.7109375" style="31" customWidth="1"/>
    <col min="5364" max="5365" width="11" style="31" customWidth="1"/>
    <col min="5366" max="5366" width="11.140625" style="31" customWidth="1"/>
    <col min="5367" max="5367" width="11" style="31" customWidth="1"/>
    <col min="5368" max="5368" width="9.7109375" style="31" customWidth="1"/>
    <col min="5369" max="5369" width="11.7109375" style="31" customWidth="1"/>
    <col min="5370" max="5370" width="12.7109375" style="31" customWidth="1"/>
    <col min="5371" max="5371" width="12.42578125" style="31" customWidth="1"/>
    <col min="5372" max="5372" width="10.5703125" style="31" bestFit="1" customWidth="1"/>
    <col min="5373" max="5373" width="10.5703125" style="31" customWidth="1"/>
    <col min="5374" max="5382" width="10.5703125" style="31" bestFit="1" customWidth="1"/>
    <col min="5383" max="5607" width="9.140625" style="31"/>
    <col min="5608" max="5608" width="7" style="31" customWidth="1"/>
    <col min="5609" max="5609" width="7.7109375" style="31" customWidth="1"/>
    <col min="5610" max="5610" width="47.42578125" style="31" customWidth="1"/>
    <col min="5611" max="5611" width="10.5703125" style="31" customWidth="1"/>
    <col min="5612" max="5612" width="11.7109375" style="31" customWidth="1"/>
    <col min="5613" max="5613" width="11.140625" style="31" customWidth="1"/>
    <col min="5614" max="5615" width="11.28515625" style="31" customWidth="1"/>
    <col min="5616" max="5617" width="10.85546875" style="31" customWidth="1"/>
    <col min="5618" max="5618" width="11.28515625" style="31" customWidth="1"/>
    <col min="5619" max="5619" width="10.7109375" style="31" customWidth="1"/>
    <col min="5620" max="5621" width="11" style="31" customWidth="1"/>
    <col min="5622" max="5622" width="11.140625" style="31" customWidth="1"/>
    <col min="5623" max="5623" width="11" style="31" customWidth="1"/>
    <col min="5624" max="5624" width="9.7109375" style="31" customWidth="1"/>
    <col min="5625" max="5625" width="11.7109375" style="31" customWidth="1"/>
    <col min="5626" max="5626" width="12.7109375" style="31" customWidth="1"/>
    <col min="5627" max="5627" width="12.42578125" style="31" customWidth="1"/>
    <col min="5628" max="5628" width="10.5703125" style="31" bestFit="1" customWidth="1"/>
    <col min="5629" max="5629" width="10.5703125" style="31" customWidth="1"/>
    <col min="5630" max="5638" width="10.5703125" style="31" bestFit="1" customWidth="1"/>
    <col min="5639" max="5863" width="9.140625" style="31"/>
    <col min="5864" max="5864" width="7" style="31" customWidth="1"/>
    <col min="5865" max="5865" width="7.7109375" style="31" customWidth="1"/>
    <col min="5866" max="5866" width="47.42578125" style="31" customWidth="1"/>
    <col min="5867" max="5867" width="10.5703125" style="31" customWidth="1"/>
    <col min="5868" max="5868" width="11.7109375" style="31" customWidth="1"/>
    <col min="5869" max="5869" width="11.140625" style="31" customWidth="1"/>
    <col min="5870" max="5871" width="11.28515625" style="31" customWidth="1"/>
    <col min="5872" max="5873" width="10.85546875" style="31" customWidth="1"/>
    <col min="5874" max="5874" width="11.28515625" style="31" customWidth="1"/>
    <col min="5875" max="5875" width="10.7109375" style="31" customWidth="1"/>
    <col min="5876" max="5877" width="11" style="31" customWidth="1"/>
    <col min="5878" max="5878" width="11.140625" style="31" customWidth="1"/>
    <col min="5879" max="5879" width="11" style="31" customWidth="1"/>
    <col min="5880" max="5880" width="9.7109375" style="31" customWidth="1"/>
    <col min="5881" max="5881" width="11.7109375" style="31" customWidth="1"/>
    <col min="5882" max="5882" width="12.7109375" style="31" customWidth="1"/>
    <col min="5883" max="5883" width="12.42578125" style="31" customWidth="1"/>
    <col min="5884" max="5884" width="10.5703125" style="31" bestFit="1" customWidth="1"/>
    <col min="5885" max="5885" width="10.5703125" style="31" customWidth="1"/>
    <col min="5886" max="5894" width="10.5703125" style="31" bestFit="1" customWidth="1"/>
    <col min="5895" max="6119" width="9.140625" style="31"/>
    <col min="6120" max="6120" width="7" style="31" customWidth="1"/>
    <col min="6121" max="6121" width="7.7109375" style="31" customWidth="1"/>
    <col min="6122" max="6122" width="47.42578125" style="31" customWidth="1"/>
    <col min="6123" max="6123" width="10.5703125" style="31" customWidth="1"/>
    <col min="6124" max="6124" width="11.7109375" style="31" customWidth="1"/>
    <col min="6125" max="6125" width="11.140625" style="31" customWidth="1"/>
    <col min="6126" max="6127" width="11.28515625" style="31" customWidth="1"/>
    <col min="6128" max="6129" width="10.85546875" style="31" customWidth="1"/>
    <col min="6130" max="6130" width="11.28515625" style="31" customWidth="1"/>
    <col min="6131" max="6131" width="10.7109375" style="31" customWidth="1"/>
    <col min="6132" max="6133" width="11" style="31" customWidth="1"/>
    <col min="6134" max="6134" width="11.140625" style="31" customWidth="1"/>
    <col min="6135" max="6135" width="11" style="31" customWidth="1"/>
    <col min="6136" max="6136" width="9.7109375" style="31" customWidth="1"/>
    <col min="6137" max="6137" width="11.7109375" style="31" customWidth="1"/>
    <col min="6138" max="6138" width="12.7109375" style="31" customWidth="1"/>
    <col min="6139" max="6139" width="12.42578125" style="31" customWidth="1"/>
    <col min="6140" max="6140" width="10.5703125" style="31" bestFit="1" customWidth="1"/>
    <col min="6141" max="6141" width="10.5703125" style="31" customWidth="1"/>
    <col min="6142" max="6150" width="10.5703125" style="31" bestFit="1" customWidth="1"/>
    <col min="6151" max="6375" width="9.140625" style="31"/>
    <col min="6376" max="6376" width="7" style="31" customWidth="1"/>
    <col min="6377" max="6377" width="7.7109375" style="31" customWidth="1"/>
    <col min="6378" max="6378" width="47.42578125" style="31" customWidth="1"/>
    <col min="6379" max="6379" width="10.5703125" style="31" customWidth="1"/>
    <col min="6380" max="6380" width="11.7109375" style="31" customWidth="1"/>
    <col min="6381" max="6381" width="11.140625" style="31" customWidth="1"/>
    <col min="6382" max="6383" width="11.28515625" style="31" customWidth="1"/>
    <col min="6384" max="6385" width="10.85546875" style="31" customWidth="1"/>
    <col min="6386" max="6386" width="11.28515625" style="31" customWidth="1"/>
    <col min="6387" max="6387" width="10.7109375" style="31" customWidth="1"/>
    <col min="6388" max="6389" width="11" style="31" customWidth="1"/>
    <col min="6390" max="6390" width="11.140625" style="31" customWidth="1"/>
    <col min="6391" max="6391" width="11" style="31" customWidth="1"/>
    <col min="6392" max="6392" width="9.7109375" style="31" customWidth="1"/>
    <col min="6393" max="6393" width="11.7109375" style="31" customWidth="1"/>
    <col min="6394" max="6394" width="12.7109375" style="31" customWidth="1"/>
    <col min="6395" max="6395" width="12.42578125" style="31" customWidth="1"/>
    <col min="6396" max="6396" width="10.5703125" style="31" bestFit="1" customWidth="1"/>
    <col min="6397" max="6397" width="10.5703125" style="31" customWidth="1"/>
    <col min="6398" max="6406" width="10.5703125" style="31" bestFit="1" customWidth="1"/>
    <col min="6407" max="6631" width="9.140625" style="31"/>
    <col min="6632" max="6632" width="7" style="31" customWidth="1"/>
    <col min="6633" max="6633" width="7.7109375" style="31" customWidth="1"/>
    <col min="6634" max="6634" width="47.42578125" style="31" customWidth="1"/>
    <col min="6635" max="6635" width="10.5703125" style="31" customWidth="1"/>
    <col min="6636" max="6636" width="11.7109375" style="31" customWidth="1"/>
    <col min="6637" max="6637" width="11.140625" style="31" customWidth="1"/>
    <col min="6638" max="6639" width="11.28515625" style="31" customWidth="1"/>
    <col min="6640" max="6641" width="10.85546875" style="31" customWidth="1"/>
    <col min="6642" max="6642" width="11.28515625" style="31" customWidth="1"/>
    <col min="6643" max="6643" width="10.7109375" style="31" customWidth="1"/>
    <col min="6644" max="6645" width="11" style="31" customWidth="1"/>
    <col min="6646" max="6646" width="11.140625" style="31" customWidth="1"/>
    <col min="6647" max="6647" width="11" style="31" customWidth="1"/>
    <col min="6648" max="6648" width="9.7109375" style="31" customWidth="1"/>
    <col min="6649" max="6649" width="11.7109375" style="31" customWidth="1"/>
    <col min="6650" max="6650" width="12.7109375" style="31" customWidth="1"/>
    <col min="6651" max="6651" width="12.42578125" style="31" customWidth="1"/>
    <col min="6652" max="6652" width="10.5703125" style="31" bestFit="1" customWidth="1"/>
    <col min="6653" max="6653" width="10.5703125" style="31" customWidth="1"/>
    <col min="6654" max="6662" width="10.5703125" style="31" bestFit="1" customWidth="1"/>
    <col min="6663" max="6887" width="9.140625" style="31"/>
    <col min="6888" max="6888" width="7" style="31" customWidth="1"/>
    <col min="6889" max="6889" width="7.7109375" style="31" customWidth="1"/>
    <col min="6890" max="6890" width="47.42578125" style="31" customWidth="1"/>
    <col min="6891" max="6891" width="10.5703125" style="31" customWidth="1"/>
    <col min="6892" max="6892" width="11.7109375" style="31" customWidth="1"/>
    <col min="6893" max="6893" width="11.140625" style="31" customWidth="1"/>
    <col min="6894" max="6895" width="11.28515625" style="31" customWidth="1"/>
    <col min="6896" max="6897" width="10.85546875" style="31" customWidth="1"/>
    <col min="6898" max="6898" width="11.28515625" style="31" customWidth="1"/>
    <col min="6899" max="6899" width="10.7109375" style="31" customWidth="1"/>
    <col min="6900" max="6901" width="11" style="31" customWidth="1"/>
    <col min="6902" max="6902" width="11.140625" style="31" customWidth="1"/>
    <col min="6903" max="6903" width="11" style="31" customWidth="1"/>
    <col min="6904" max="6904" width="9.7109375" style="31" customWidth="1"/>
    <col min="6905" max="6905" width="11.7109375" style="31" customWidth="1"/>
    <col min="6906" max="6906" width="12.7109375" style="31" customWidth="1"/>
    <col min="6907" max="6907" width="12.42578125" style="31" customWidth="1"/>
    <col min="6908" max="6908" width="10.5703125" style="31" bestFit="1" customWidth="1"/>
    <col min="6909" max="6909" width="10.5703125" style="31" customWidth="1"/>
    <col min="6910" max="6918" width="10.5703125" style="31" bestFit="1" customWidth="1"/>
    <col min="6919" max="7143" width="9.140625" style="31"/>
    <col min="7144" max="7144" width="7" style="31" customWidth="1"/>
    <col min="7145" max="7145" width="7.7109375" style="31" customWidth="1"/>
    <col min="7146" max="7146" width="47.42578125" style="31" customWidth="1"/>
    <col min="7147" max="7147" width="10.5703125" style="31" customWidth="1"/>
    <col min="7148" max="7148" width="11.7109375" style="31" customWidth="1"/>
    <col min="7149" max="7149" width="11.140625" style="31" customWidth="1"/>
    <col min="7150" max="7151" width="11.28515625" style="31" customWidth="1"/>
    <col min="7152" max="7153" width="10.85546875" style="31" customWidth="1"/>
    <col min="7154" max="7154" width="11.28515625" style="31" customWidth="1"/>
    <col min="7155" max="7155" width="10.7109375" style="31" customWidth="1"/>
    <col min="7156" max="7157" width="11" style="31" customWidth="1"/>
    <col min="7158" max="7158" width="11.140625" style="31" customWidth="1"/>
    <col min="7159" max="7159" width="11" style="31" customWidth="1"/>
    <col min="7160" max="7160" width="9.7109375" style="31" customWidth="1"/>
    <col min="7161" max="7161" width="11.7109375" style="31" customWidth="1"/>
    <col min="7162" max="7162" width="12.7109375" style="31" customWidth="1"/>
    <col min="7163" max="7163" width="12.42578125" style="31" customWidth="1"/>
    <col min="7164" max="7164" width="10.5703125" style="31" bestFit="1" customWidth="1"/>
    <col min="7165" max="7165" width="10.5703125" style="31" customWidth="1"/>
    <col min="7166" max="7174" width="10.5703125" style="31" bestFit="1" customWidth="1"/>
    <col min="7175" max="7399" width="9.140625" style="31"/>
    <col min="7400" max="7400" width="7" style="31" customWidth="1"/>
    <col min="7401" max="7401" width="7.7109375" style="31" customWidth="1"/>
    <col min="7402" max="7402" width="47.42578125" style="31" customWidth="1"/>
    <col min="7403" max="7403" width="10.5703125" style="31" customWidth="1"/>
    <col min="7404" max="7404" width="11.7109375" style="31" customWidth="1"/>
    <col min="7405" max="7405" width="11.140625" style="31" customWidth="1"/>
    <col min="7406" max="7407" width="11.28515625" style="31" customWidth="1"/>
    <col min="7408" max="7409" width="10.85546875" style="31" customWidth="1"/>
    <col min="7410" max="7410" width="11.28515625" style="31" customWidth="1"/>
    <col min="7411" max="7411" width="10.7109375" style="31" customWidth="1"/>
    <col min="7412" max="7413" width="11" style="31" customWidth="1"/>
    <col min="7414" max="7414" width="11.140625" style="31" customWidth="1"/>
    <col min="7415" max="7415" width="11" style="31" customWidth="1"/>
    <col min="7416" max="7416" width="9.7109375" style="31" customWidth="1"/>
    <col min="7417" max="7417" width="11.7109375" style="31" customWidth="1"/>
    <col min="7418" max="7418" width="12.7109375" style="31" customWidth="1"/>
    <col min="7419" max="7419" width="12.42578125" style="31" customWidth="1"/>
    <col min="7420" max="7420" width="10.5703125" style="31" bestFit="1" customWidth="1"/>
    <col min="7421" max="7421" width="10.5703125" style="31" customWidth="1"/>
    <col min="7422" max="7430" width="10.5703125" style="31" bestFit="1" customWidth="1"/>
    <col min="7431" max="7655" width="9.140625" style="31"/>
    <col min="7656" max="7656" width="7" style="31" customWidth="1"/>
    <col min="7657" max="7657" width="7.7109375" style="31" customWidth="1"/>
    <col min="7658" max="7658" width="47.42578125" style="31" customWidth="1"/>
    <col min="7659" max="7659" width="10.5703125" style="31" customWidth="1"/>
    <col min="7660" max="7660" width="11.7109375" style="31" customWidth="1"/>
    <col min="7661" max="7661" width="11.140625" style="31" customWidth="1"/>
    <col min="7662" max="7663" width="11.28515625" style="31" customWidth="1"/>
    <col min="7664" max="7665" width="10.85546875" style="31" customWidth="1"/>
    <col min="7666" max="7666" width="11.28515625" style="31" customWidth="1"/>
    <col min="7667" max="7667" width="10.7109375" style="31" customWidth="1"/>
    <col min="7668" max="7669" width="11" style="31" customWidth="1"/>
    <col min="7670" max="7670" width="11.140625" style="31" customWidth="1"/>
    <col min="7671" max="7671" width="11" style="31" customWidth="1"/>
    <col min="7672" max="7672" width="9.7109375" style="31" customWidth="1"/>
    <col min="7673" max="7673" width="11.7109375" style="31" customWidth="1"/>
    <col min="7674" max="7674" width="12.7109375" style="31" customWidth="1"/>
    <col min="7675" max="7675" width="12.42578125" style="31" customWidth="1"/>
    <col min="7676" max="7676" width="10.5703125" style="31" bestFit="1" customWidth="1"/>
    <col min="7677" max="7677" width="10.5703125" style="31" customWidth="1"/>
    <col min="7678" max="7686" width="10.5703125" style="31" bestFit="1" customWidth="1"/>
    <col min="7687" max="7911" width="9.140625" style="31"/>
    <col min="7912" max="7912" width="7" style="31" customWidth="1"/>
    <col min="7913" max="7913" width="7.7109375" style="31" customWidth="1"/>
    <col min="7914" max="7914" width="47.42578125" style="31" customWidth="1"/>
    <col min="7915" max="7915" width="10.5703125" style="31" customWidth="1"/>
    <col min="7916" max="7916" width="11.7109375" style="31" customWidth="1"/>
    <col min="7917" max="7917" width="11.140625" style="31" customWidth="1"/>
    <col min="7918" max="7919" width="11.28515625" style="31" customWidth="1"/>
    <col min="7920" max="7921" width="10.85546875" style="31" customWidth="1"/>
    <col min="7922" max="7922" width="11.28515625" style="31" customWidth="1"/>
    <col min="7923" max="7923" width="10.7109375" style="31" customWidth="1"/>
    <col min="7924" max="7925" width="11" style="31" customWidth="1"/>
    <col min="7926" max="7926" width="11.140625" style="31" customWidth="1"/>
    <col min="7927" max="7927" width="11" style="31" customWidth="1"/>
    <col min="7928" max="7928" width="9.7109375" style="31" customWidth="1"/>
    <col min="7929" max="7929" width="11.7109375" style="31" customWidth="1"/>
    <col min="7930" max="7930" width="12.7109375" style="31" customWidth="1"/>
    <col min="7931" max="7931" width="12.42578125" style="31" customWidth="1"/>
    <col min="7932" max="7932" width="10.5703125" style="31" bestFit="1" customWidth="1"/>
    <col min="7933" max="7933" width="10.5703125" style="31" customWidth="1"/>
    <col min="7934" max="7942" width="10.5703125" style="31" bestFit="1" customWidth="1"/>
    <col min="7943" max="8167" width="9.140625" style="31"/>
    <col min="8168" max="8168" width="7" style="31" customWidth="1"/>
    <col min="8169" max="8169" width="7.7109375" style="31" customWidth="1"/>
    <col min="8170" max="8170" width="47.42578125" style="31" customWidth="1"/>
    <col min="8171" max="8171" width="10.5703125" style="31" customWidth="1"/>
    <col min="8172" max="8172" width="11.7109375" style="31" customWidth="1"/>
    <col min="8173" max="8173" width="11.140625" style="31" customWidth="1"/>
    <col min="8174" max="8175" width="11.28515625" style="31" customWidth="1"/>
    <col min="8176" max="8177" width="10.85546875" style="31" customWidth="1"/>
    <col min="8178" max="8178" width="11.28515625" style="31" customWidth="1"/>
    <col min="8179" max="8179" width="10.7109375" style="31" customWidth="1"/>
    <col min="8180" max="8181" width="11" style="31" customWidth="1"/>
    <col min="8182" max="8182" width="11.140625" style="31" customWidth="1"/>
    <col min="8183" max="8183" width="11" style="31" customWidth="1"/>
    <col min="8184" max="8184" width="9.7109375" style="31" customWidth="1"/>
    <col min="8185" max="8185" width="11.7109375" style="31" customWidth="1"/>
    <col min="8186" max="8186" width="12.7109375" style="31" customWidth="1"/>
    <col min="8187" max="8187" width="12.42578125" style="31" customWidth="1"/>
    <col min="8188" max="8188" width="10.5703125" style="31" bestFit="1" customWidth="1"/>
    <col min="8189" max="8189" width="10.5703125" style="31" customWidth="1"/>
    <col min="8190" max="8198" width="10.5703125" style="31" bestFit="1" customWidth="1"/>
    <col min="8199" max="8423" width="9.140625" style="31"/>
    <col min="8424" max="8424" width="7" style="31" customWidth="1"/>
    <col min="8425" max="8425" width="7.7109375" style="31" customWidth="1"/>
    <col min="8426" max="8426" width="47.42578125" style="31" customWidth="1"/>
    <col min="8427" max="8427" width="10.5703125" style="31" customWidth="1"/>
    <col min="8428" max="8428" width="11.7109375" style="31" customWidth="1"/>
    <col min="8429" max="8429" width="11.140625" style="31" customWidth="1"/>
    <col min="8430" max="8431" width="11.28515625" style="31" customWidth="1"/>
    <col min="8432" max="8433" width="10.85546875" style="31" customWidth="1"/>
    <col min="8434" max="8434" width="11.28515625" style="31" customWidth="1"/>
    <col min="8435" max="8435" width="10.7109375" style="31" customWidth="1"/>
    <col min="8436" max="8437" width="11" style="31" customWidth="1"/>
    <col min="8438" max="8438" width="11.140625" style="31" customWidth="1"/>
    <col min="8439" max="8439" width="11" style="31" customWidth="1"/>
    <col min="8440" max="8440" width="9.7109375" style="31" customWidth="1"/>
    <col min="8441" max="8441" width="11.7109375" style="31" customWidth="1"/>
    <col min="8442" max="8442" width="12.7109375" style="31" customWidth="1"/>
    <col min="8443" max="8443" width="12.42578125" style="31" customWidth="1"/>
    <col min="8444" max="8444" width="10.5703125" style="31" bestFit="1" customWidth="1"/>
    <col min="8445" max="8445" width="10.5703125" style="31" customWidth="1"/>
    <col min="8446" max="8454" width="10.5703125" style="31" bestFit="1" customWidth="1"/>
    <col min="8455" max="8679" width="9.140625" style="31"/>
    <col min="8680" max="8680" width="7" style="31" customWidth="1"/>
    <col min="8681" max="8681" width="7.7109375" style="31" customWidth="1"/>
    <col min="8682" max="8682" width="47.42578125" style="31" customWidth="1"/>
    <col min="8683" max="8683" width="10.5703125" style="31" customWidth="1"/>
    <col min="8684" max="8684" width="11.7109375" style="31" customWidth="1"/>
    <col min="8685" max="8685" width="11.140625" style="31" customWidth="1"/>
    <col min="8686" max="8687" width="11.28515625" style="31" customWidth="1"/>
    <col min="8688" max="8689" width="10.85546875" style="31" customWidth="1"/>
    <col min="8690" max="8690" width="11.28515625" style="31" customWidth="1"/>
    <col min="8691" max="8691" width="10.7109375" style="31" customWidth="1"/>
    <col min="8692" max="8693" width="11" style="31" customWidth="1"/>
    <col min="8694" max="8694" width="11.140625" style="31" customWidth="1"/>
    <col min="8695" max="8695" width="11" style="31" customWidth="1"/>
    <col min="8696" max="8696" width="9.7109375" style="31" customWidth="1"/>
    <col min="8697" max="8697" width="11.7109375" style="31" customWidth="1"/>
    <col min="8698" max="8698" width="12.7109375" style="31" customWidth="1"/>
    <col min="8699" max="8699" width="12.42578125" style="31" customWidth="1"/>
    <col min="8700" max="8700" width="10.5703125" style="31" bestFit="1" customWidth="1"/>
    <col min="8701" max="8701" width="10.5703125" style="31" customWidth="1"/>
    <col min="8702" max="8710" width="10.5703125" style="31" bestFit="1" customWidth="1"/>
    <col min="8711" max="8935" width="9.140625" style="31"/>
    <col min="8936" max="8936" width="7" style="31" customWidth="1"/>
    <col min="8937" max="8937" width="7.7109375" style="31" customWidth="1"/>
    <col min="8938" max="8938" width="47.42578125" style="31" customWidth="1"/>
    <col min="8939" max="8939" width="10.5703125" style="31" customWidth="1"/>
    <col min="8940" max="8940" width="11.7109375" style="31" customWidth="1"/>
    <col min="8941" max="8941" width="11.140625" style="31" customWidth="1"/>
    <col min="8942" max="8943" width="11.28515625" style="31" customWidth="1"/>
    <col min="8944" max="8945" width="10.85546875" style="31" customWidth="1"/>
    <col min="8946" max="8946" width="11.28515625" style="31" customWidth="1"/>
    <col min="8947" max="8947" width="10.7109375" style="31" customWidth="1"/>
    <col min="8948" max="8949" width="11" style="31" customWidth="1"/>
    <col min="8950" max="8950" width="11.140625" style="31" customWidth="1"/>
    <col min="8951" max="8951" width="11" style="31" customWidth="1"/>
    <col min="8952" max="8952" width="9.7109375" style="31" customWidth="1"/>
    <col min="8953" max="8953" width="11.7109375" style="31" customWidth="1"/>
    <col min="8954" max="8954" width="12.7109375" style="31" customWidth="1"/>
    <col min="8955" max="8955" width="12.42578125" style="31" customWidth="1"/>
    <col min="8956" max="8956" width="10.5703125" style="31" bestFit="1" customWidth="1"/>
    <col min="8957" max="8957" width="10.5703125" style="31" customWidth="1"/>
    <col min="8958" max="8966" width="10.5703125" style="31" bestFit="1" customWidth="1"/>
    <col min="8967" max="9191" width="9.140625" style="31"/>
    <col min="9192" max="9192" width="7" style="31" customWidth="1"/>
    <col min="9193" max="9193" width="7.7109375" style="31" customWidth="1"/>
    <col min="9194" max="9194" width="47.42578125" style="31" customWidth="1"/>
    <col min="9195" max="9195" width="10.5703125" style="31" customWidth="1"/>
    <col min="9196" max="9196" width="11.7109375" style="31" customWidth="1"/>
    <col min="9197" max="9197" width="11.140625" style="31" customWidth="1"/>
    <col min="9198" max="9199" width="11.28515625" style="31" customWidth="1"/>
    <col min="9200" max="9201" width="10.85546875" style="31" customWidth="1"/>
    <col min="9202" max="9202" width="11.28515625" style="31" customWidth="1"/>
    <col min="9203" max="9203" width="10.7109375" style="31" customWidth="1"/>
    <col min="9204" max="9205" width="11" style="31" customWidth="1"/>
    <col min="9206" max="9206" width="11.140625" style="31" customWidth="1"/>
    <col min="9207" max="9207" width="11" style="31" customWidth="1"/>
    <col min="9208" max="9208" width="9.7109375" style="31" customWidth="1"/>
    <col min="9209" max="9209" width="11.7109375" style="31" customWidth="1"/>
    <col min="9210" max="9210" width="12.7109375" style="31" customWidth="1"/>
    <col min="9211" max="9211" width="12.42578125" style="31" customWidth="1"/>
    <col min="9212" max="9212" width="10.5703125" style="31" bestFit="1" customWidth="1"/>
    <col min="9213" max="9213" width="10.5703125" style="31" customWidth="1"/>
    <col min="9214" max="9222" width="10.5703125" style="31" bestFit="1" customWidth="1"/>
    <col min="9223" max="9447" width="9.140625" style="31"/>
    <col min="9448" max="9448" width="7" style="31" customWidth="1"/>
    <col min="9449" max="9449" width="7.7109375" style="31" customWidth="1"/>
    <col min="9450" max="9450" width="47.42578125" style="31" customWidth="1"/>
    <col min="9451" max="9451" width="10.5703125" style="31" customWidth="1"/>
    <col min="9452" max="9452" width="11.7109375" style="31" customWidth="1"/>
    <col min="9453" max="9453" width="11.140625" style="31" customWidth="1"/>
    <col min="9454" max="9455" width="11.28515625" style="31" customWidth="1"/>
    <col min="9456" max="9457" width="10.85546875" style="31" customWidth="1"/>
    <col min="9458" max="9458" width="11.28515625" style="31" customWidth="1"/>
    <col min="9459" max="9459" width="10.7109375" style="31" customWidth="1"/>
    <col min="9460" max="9461" width="11" style="31" customWidth="1"/>
    <col min="9462" max="9462" width="11.140625" style="31" customWidth="1"/>
    <col min="9463" max="9463" width="11" style="31" customWidth="1"/>
    <col min="9464" max="9464" width="9.7109375" style="31" customWidth="1"/>
    <col min="9465" max="9465" width="11.7109375" style="31" customWidth="1"/>
    <col min="9466" max="9466" width="12.7109375" style="31" customWidth="1"/>
    <col min="9467" max="9467" width="12.42578125" style="31" customWidth="1"/>
    <col min="9468" max="9468" width="10.5703125" style="31" bestFit="1" customWidth="1"/>
    <col min="9469" max="9469" width="10.5703125" style="31" customWidth="1"/>
    <col min="9470" max="9478" width="10.5703125" style="31" bestFit="1" customWidth="1"/>
    <col min="9479" max="9703" width="9.140625" style="31"/>
    <col min="9704" max="9704" width="7" style="31" customWidth="1"/>
    <col min="9705" max="9705" width="7.7109375" style="31" customWidth="1"/>
    <col min="9706" max="9706" width="47.42578125" style="31" customWidth="1"/>
    <col min="9707" max="9707" width="10.5703125" style="31" customWidth="1"/>
    <col min="9708" max="9708" width="11.7109375" style="31" customWidth="1"/>
    <col min="9709" max="9709" width="11.140625" style="31" customWidth="1"/>
    <col min="9710" max="9711" width="11.28515625" style="31" customWidth="1"/>
    <col min="9712" max="9713" width="10.85546875" style="31" customWidth="1"/>
    <col min="9714" max="9714" width="11.28515625" style="31" customWidth="1"/>
    <col min="9715" max="9715" width="10.7109375" style="31" customWidth="1"/>
    <col min="9716" max="9717" width="11" style="31" customWidth="1"/>
    <col min="9718" max="9718" width="11.140625" style="31" customWidth="1"/>
    <col min="9719" max="9719" width="11" style="31" customWidth="1"/>
    <col min="9720" max="9720" width="9.7109375" style="31" customWidth="1"/>
    <col min="9721" max="9721" width="11.7109375" style="31" customWidth="1"/>
    <col min="9722" max="9722" width="12.7109375" style="31" customWidth="1"/>
    <col min="9723" max="9723" width="12.42578125" style="31" customWidth="1"/>
    <col min="9724" max="9724" width="10.5703125" style="31" bestFit="1" customWidth="1"/>
    <col min="9725" max="9725" width="10.5703125" style="31" customWidth="1"/>
    <col min="9726" max="9734" width="10.5703125" style="31" bestFit="1" customWidth="1"/>
    <col min="9735" max="9959" width="9.140625" style="31"/>
    <col min="9960" max="9960" width="7" style="31" customWidth="1"/>
    <col min="9961" max="9961" width="7.7109375" style="31" customWidth="1"/>
    <col min="9962" max="9962" width="47.42578125" style="31" customWidth="1"/>
    <col min="9963" max="9963" width="10.5703125" style="31" customWidth="1"/>
    <col min="9964" max="9964" width="11.7109375" style="31" customWidth="1"/>
    <col min="9965" max="9965" width="11.140625" style="31" customWidth="1"/>
    <col min="9966" max="9967" width="11.28515625" style="31" customWidth="1"/>
    <col min="9968" max="9969" width="10.85546875" style="31" customWidth="1"/>
    <col min="9970" max="9970" width="11.28515625" style="31" customWidth="1"/>
    <col min="9971" max="9971" width="10.7109375" style="31" customWidth="1"/>
    <col min="9972" max="9973" width="11" style="31" customWidth="1"/>
    <col min="9974" max="9974" width="11.140625" style="31" customWidth="1"/>
    <col min="9975" max="9975" width="11" style="31" customWidth="1"/>
    <col min="9976" max="9976" width="9.7109375" style="31" customWidth="1"/>
    <col min="9977" max="9977" width="11.7109375" style="31" customWidth="1"/>
    <col min="9978" max="9978" width="12.7109375" style="31" customWidth="1"/>
    <col min="9979" max="9979" width="12.42578125" style="31" customWidth="1"/>
    <col min="9980" max="9980" width="10.5703125" style="31" bestFit="1" customWidth="1"/>
    <col min="9981" max="9981" width="10.5703125" style="31" customWidth="1"/>
    <col min="9982" max="9990" width="10.5703125" style="31" bestFit="1" customWidth="1"/>
    <col min="9991" max="10215" width="9.140625" style="31"/>
    <col min="10216" max="10216" width="7" style="31" customWidth="1"/>
    <col min="10217" max="10217" width="7.7109375" style="31" customWidth="1"/>
    <col min="10218" max="10218" width="47.42578125" style="31" customWidth="1"/>
    <col min="10219" max="10219" width="10.5703125" style="31" customWidth="1"/>
    <col min="10220" max="10220" width="11.7109375" style="31" customWidth="1"/>
    <col min="10221" max="10221" width="11.140625" style="31" customWidth="1"/>
    <col min="10222" max="10223" width="11.28515625" style="31" customWidth="1"/>
    <col min="10224" max="10225" width="10.85546875" style="31" customWidth="1"/>
    <col min="10226" max="10226" width="11.28515625" style="31" customWidth="1"/>
    <col min="10227" max="10227" width="10.7109375" style="31" customWidth="1"/>
    <col min="10228" max="10229" width="11" style="31" customWidth="1"/>
    <col min="10230" max="10230" width="11.140625" style="31" customWidth="1"/>
    <col min="10231" max="10231" width="11" style="31" customWidth="1"/>
    <col min="10232" max="10232" width="9.7109375" style="31" customWidth="1"/>
    <col min="10233" max="10233" width="11.7109375" style="31" customWidth="1"/>
    <col min="10234" max="10234" width="12.7109375" style="31" customWidth="1"/>
    <col min="10235" max="10235" width="12.42578125" style="31" customWidth="1"/>
    <col min="10236" max="10236" width="10.5703125" style="31" bestFit="1" customWidth="1"/>
    <col min="10237" max="10237" width="10.5703125" style="31" customWidth="1"/>
    <col min="10238" max="10246" width="10.5703125" style="31" bestFit="1" customWidth="1"/>
    <col min="10247" max="10471" width="9.140625" style="31"/>
    <col min="10472" max="10472" width="7" style="31" customWidth="1"/>
    <col min="10473" max="10473" width="7.7109375" style="31" customWidth="1"/>
    <col min="10474" max="10474" width="47.42578125" style="31" customWidth="1"/>
    <col min="10475" max="10475" width="10.5703125" style="31" customWidth="1"/>
    <col min="10476" max="10476" width="11.7109375" style="31" customWidth="1"/>
    <col min="10477" max="10477" width="11.140625" style="31" customWidth="1"/>
    <col min="10478" max="10479" width="11.28515625" style="31" customWidth="1"/>
    <col min="10480" max="10481" width="10.85546875" style="31" customWidth="1"/>
    <col min="10482" max="10482" width="11.28515625" style="31" customWidth="1"/>
    <col min="10483" max="10483" width="10.7109375" style="31" customWidth="1"/>
    <col min="10484" max="10485" width="11" style="31" customWidth="1"/>
    <col min="10486" max="10486" width="11.140625" style="31" customWidth="1"/>
    <col min="10487" max="10487" width="11" style="31" customWidth="1"/>
    <col min="10488" max="10488" width="9.7109375" style="31" customWidth="1"/>
    <col min="10489" max="10489" width="11.7109375" style="31" customWidth="1"/>
    <col min="10490" max="10490" width="12.7109375" style="31" customWidth="1"/>
    <col min="10491" max="10491" width="12.42578125" style="31" customWidth="1"/>
    <col min="10492" max="10492" width="10.5703125" style="31" bestFit="1" customWidth="1"/>
    <col min="10493" max="10493" width="10.5703125" style="31" customWidth="1"/>
    <col min="10494" max="10502" width="10.5703125" style="31" bestFit="1" customWidth="1"/>
    <col min="10503" max="10727" width="9.140625" style="31"/>
    <col min="10728" max="10728" width="7" style="31" customWidth="1"/>
    <col min="10729" max="10729" width="7.7109375" style="31" customWidth="1"/>
    <col min="10730" max="10730" width="47.42578125" style="31" customWidth="1"/>
    <col min="10731" max="10731" width="10.5703125" style="31" customWidth="1"/>
    <col min="10732" max="10732" width="11.7109375" style="31" customWidth="1"/>
    <col min="10733" max="10733" width="11.140625" style="31" customWidth="1"/>
    <col min="10734" max="10735" width="11.28515625" style="31" customWidth="1"/>
    <col min="10736" max="10737" width="10.85546875" style="31" customWidth="1"/>
    <col min="10738" max="10738" width="11.28515625" style="31" customWidth="1"/>
    <col min="10739" max="10739" width="10.7109375" style="31" customWidth="1"/>
    <col min="10740" max="10741" width="11" style="31" customWidth="1"/>
    <col min="10742" max="10742" width="11.140625" style="31" customWidth="1"/>
    <col min="10743" max="10743" width="11" style="31" customWidth="1"/>
    <col min="10744" max="10744" width="9.7109375" style="31" customWidth="1"/>
    <col min="10745" max="10745" width="11.7109375" style="31" customWidth="1"/>
    <col min="10746" max="10746" width="12.7109375" style="31" customWidth="1"/>
    <col min="10747" max="10747" width="12.42578125" style="31" customWidth="1"/>
    <col min="10748" max="10748" width="10.5703125" style="31" bestFit="1" customWidth="1"/>
    <col min="10749" max="10749" width="10.5703125" style="31" customWidth="1"/>
    <col min="10750" max="10758" width="10.5703125" style="31" bestFit="1" customWidth="1"/>
    <col min="10759" max="10983" width="9.140625" style="31"/>
    <col min="10984" max="10984" width="7" style="31" customWidth="1"/>
    <col min="10985" max="10985" width="7.7109375" style="31" customWidth="1"/>
    <col min="10986" max="10986" width="47.42578125" style="31" customWidth="1"/>
    <col min="10987" max="10987" width="10.5703125" style="31" customWidth="1"/>
    <col min="10988" max="10988" width="11.7109375" style="31" customWidth="1"/>
    <col min="10989" max="10989" width="11.140625" style="31" customWidth="1"/>
    <col min="10990" max="10991" width="11.28515625" style="31" customWidth="1"/>
    <col min="10992" max="10993" width="10.85546875" style="31" customWidth="1"/>
    <col min="10994" max="10994" width="11.28515625" style="31" customWidth="1"/>
    <col min="10995" max="10995" width="10.7109375" style="31" customWidth="1"/>
    <col min="10996" max="10997" width="11" style="31" customWidth="1"/>
    <col min="10998" max="10998" width="11.140625" style="31" customWidth="1"/>
    <col min="10999" max="10999" width="11" style="31" customWidth="1"/>
    <col min="11000" max="11000" width="9.7109375" style="31" customWidth="1"/>
    <col min="11001" max="11001" width="11.7109375" style="31" customWidth="1"/>
    <col min="11002" max="11002" width="12.7109375" style="31" customWidth="1"/>
    <col min="11003" max="11003" width="12.42578125" style="31" customWidth="1"/>
    <col min="11004" max="11004" width="10.5703125" style="31" bestFit="1" customWidth="1"/>
    <col min="11005" max="11005" width="10.5703125" style="31" customWidth="1"/>
    <col min="11006" max="11014" width="10.5703125" style="31" bestFit="1" customWidth="1"/>
    <col min="11015" max="11239" width="9.140625" style="31"/>
    <col min="11240" max="11240" width="7" style="31" customWidth="1"/>
    <col min="11241" max="11241" width="7.7109375" style="31" customWidth="1"/>
    <col min="11242" max="11242" width="47.42578125" style="31" customWidth="1"/>
    <col min="11243" max="11243" width="10.5703125" style="31" customWidth="1"/>
    <col min="11244" max="11244" width="11.7109375" style="31" customWidth="1"/>
    <col min="11245" max="11245" width="11.140625" style="31" customWidth="1"/>
    <col min="11246" max="11247" width="11.28515625" style="31" customWidth="1"/>
    <col min="11248" max="11249" width="10.85546875" style="31" customWidth="1"/>
    <col min="11250" max="11250" width="11.28515625" style="31" customWidth="1"/>
    <col min="11251" max="11251" width="10.7109375" style="31" customWidth="1"/>
    <col min="11252" max="11253" width="11" style="31" customWidth="1"/>
    <col min="11254" max="11254" width="11.140625" style="31" customWidth="1"/>
    <col min="11255" max="11255" width="11" style="31" customWidth="1"/>
    <col min="11256" max="11256" width="9.7109375" style="31" customWidth="1"/>
    <col min="11257" max="11257" width="11.7109375" style="31" customWidth="1"/>
    <col min="11258" max="11258" width="12.7109375" style="31" customWidth="1"/>
    <col min="11259" max="11259" width="12.42578125" style="31" customWidth="1"/>
    <col min="11260" max="11260" width="10.5703125" style="31" bestFit="1" customWidth="1"/>
    <col min="11261" max="11261" width="10.5703125" style="31" customWidth="1"/>
    <col min="11262" max="11270" width="10.5703125" style="31" bestFit="1" customWidth="1"/>
    <col min="11271" max="11495" width="9.140625" style="31"/>
    <col min="11496" max="11496" width="7" style="31" customWidth="1"/>
    <col min="11497" max="11497" width="7.7109375" style="31" customWidth="1"/>
    <col min="11498" max="11498" width="47.42578125" style="31" customWidth="1"/>
    <col min="11499" max="11499" width="10.5703125" style="31" customWidth="1"/>
    <col min="11500" max="11500" width="11.7109375" style="31" customWidth="1"/>
    <col min="11501" max="11501" width="11.140625" style="31" customWidth="1"/>
    <col min="11502" max="11503" width="11.28515625" style="31" customWidth="1"/>
    <col min="11504" max="11505" width="10.85546875" style="31" customWidth="1"/>
    <col min="11506" max="11506" width="11.28515625" style="31" customWidth="1"/>
    <col min="11507" max="11507" width="10.7109375" style="31" customWidth="1"/>
    <col min="11508" max="11509" width="11" style="31" customWidth="1"/>
    <col min="11510" max="11510" width="11.140625" style="31" customWidth="1"/>
    <col min="11511" max="11511" width="11" style="31" customWidth="1"/>
    <col min="11512" max="11512" width="9.7109375" style="31" customWidth="1"/>
    <col min="11513" max="11513" width="11.7109375" style="31" customWidth="1"/>
    <col min="11514" max="11514" width="12.7109375" style="31" customWidth="1"/>
    <col min="11515" max="11515" width="12.42578125" style="31" customWidth="1"/>
    <col min="11516" max="11516" width="10.5703125" style="31" bestFit="1" customWidth="1"/>
    <col min="11517" max="11517" width="10.5703125" style="31" customWidth="1"/>
    <col min="11518" max="11526" width="10.5703125" style="31" bestFit="1" customWidth="1"/>
    <col min="11527" max="11751" width="9.140625" style="31"/>
    <col min="11752" max="11752" width="7" style="31" customWidth="1"/>
    <col min="11753" max="11753" width="7.7109375" style="31" customWidth="1"/>
    <col min="11754" max="11754" width="47.42578125" style="31" customWidth="1"/>
    <col min="11755" max="11755" width="10.5703125" style="31" customWidth="1"/>
    <col min="11756" max="11756" width="11.7109375" style="31" customWidth="1"/>
    <col min="11757" max="11757" width="11.140625" style="31" customWidth="1"/>
    <col min="11758" max="11759" width="11.28515625" style="31" customWidth="1"/>
    <col min="11760" max="11761" width="10.85546875" style="31" customWidth="1"/>
    <col min="11762" max="11762" width="11.28515625" style="31" customWidth="1"/>
    <col min="11763" max="11763" width="10.7109375" style="31" customWidth="1"/>
    <col min="11764" max="11765" width="11" style="31" customWidth="1"/>
    <col min="11766" max="11766" width="11.140625" style="31" customWidth="1"/>
    <col min="11767" max="11767" width="11" style="31" customWidth="1"/>
    <col min="11768" max="11768" width="9.7109375" style="31" customWidth="1"/>
    <col min="11769" max="11769" width="11.7109375" style="31" customWidth="1"/>
    <col min="11770" max="11770" width="12.7109375" style="31" customWidth="1"/>
    <col min="11771" max="11771" width="12.42578125" style="31" customWidth="1"/>
    <col min="11772" max="11772" width="10.5703125" style="31" bestFit="1" customWidth="1"/>
    <col min="11773" max="11773" width="10.5703125" style="31" customWidth="1"/>
    <col min="11774" max="11782" width="10.5703125" style="31" bestFit="1" customWidth="1"/>
    <col min="11783" max="12007" width="9.140625" style="31"/>
    <col min="12008" max="12008" width="7" style="31" customWidth="1"/>
    <col min="12009" max="12009" width="7.7109375" style="31" customWidth="1"/>
    <col min="12010" max="12010" width="47.42578125" style="31" customWidth="1"/>
    <col min="12011" max="12011" width="10.5703125" style="31" customWidth="1"/>
    <col min="12012" max="12012" width="11.7109375" style="31" customWidth="1"/>
    <col min="12013" max="12013" width="11.140625" style="31" customWidth="1"/>
    <col min="12014" max="12015" width="11.28515625" style="31" customWidth="1"/>
    <col min="12016" max="12017" width="10.85546875" style="31" customWidth="1"/>
    <col min="12018" max="12018" width="11.28515625" style="31" customWidth="1"/>
    <col min="12019" max="12019" width="10.7109375" style="31" customWidth="1"/>
    <col min="12020" max="12021" width="11" style="31" customWidth="1"/>
    <col min="12022" max="12022" width="11.140625" style="31" customWidth="1"/>
    <col min="12023" max="12023" width="11" style="31" customWidth="1"/>
    <col min="12024" max="12024" width="9.7109375" style="31" customWidth="1"/>
    <col min="12025" max="12025" width="11.7109375" style="31" customWidth="1"/>
    <col min="12026" max="12026" width="12.7109375" style="31" customWidth="1"/>
    <col min="12027" max="12027" width="12.42578125" style="31" customWidth="1"/>
    <col min="12028" max="12028" width="10.5703125" style="31" bestFit="1" customWidth="1"/>
    <col min="12029" max="12029" width="10.5703125" style="31" customWidth="1"/>
    <col min="12030" max="12038" width="10.5703125" style="31" bestFit="1" customWidth="1"/>
    <col min="12039" max="12263" width="9.140625" style="31"/>
    <col min="12264" max="12264" width="7" style="31" customWidth="1"/>
    <col min="12265" max="12265" width="7.7109375" style="31" customWidth="1"/>
    <col min="12266" max="12266" width="47.42578125" style="31" customWidth="1"/>
    <col min="12267" max="12267" width="10.5703125" style="31" customWidth="1"/>
    <col min="12268" max="12268" width="11.7109375" style="31" customWidth="1"/>
    <col min="12269" max="12269" width="11.140625" style="31" customWidth="1"/>
    <col min="12270" max="12271" width="11.28515625" style="31" customWidth="1"/>
    <col min="12272" max="12273" width="10.85546875" style="31" customWidth="1"/>
    <col min="12274" max="12274" width="11.28515625" style="31" customWidth="1"/>
    <col min="12275" max="12275" width="10.7109375" style="31" customWidth="1"/>
    <col min="12276" max="12277" width="11" style="31" customWidth="1"/>
    <col min="12278" max="12278" width="11.140625" style="31" customWidth="1"/>
    <col min="12279" max="12279" width="11" style="31" customWidth="1"/>
    <col min="12280" max="12280" width="9.7109375" style="31" customWidth="1"/>
    <col min="12281" max="12281" width="11.7109375" style="31" customWidth="1"/>
    <col min="12282" max="12282" width="12.7109375" style="31" customWidth="1"/>
    <col min="12283" max="12283" width="12.42578125" style="31" customWidth="1"/>
    <col min="12284" max="12284" width="10.5703125" style="31" bestFit="1" customWidth="1"/>
    <col min="12285" max="12285" width="10.5703125" style="31" customWidth="1"/>
    <col min="12286" max="12294" width="10.5703125" style="31" bestFit="1" customWidth="1"/>
    <col min="12295" max="12519" width="9.140625" style="31"/>
    <col min="12520" max="12520" width="7" style="31" customWidth="1"/>
    <col min="12521" max="12521" width="7.7109375" style="31" customWidth="1"/>
    <col min="12522" max="12522" width="47.42578125" style="31" customWidth="1"/>
    <col min="12523" max="12523" width="10.5703125" style="31" customWidth="1"/>
    <col min="12524" max="12524" width="11.7109375" style="31" customWidth="1"/>
    <col min="12525" max="12525" width="11.140625" style="31" customWidth="1"/>
    <col min="12526" max="12527" width="11.28515625" style="31" customWidth="1"/>
    <col min="12528" max="12529" width="10.85546875" style="31" customWidth="1"/>
    <col min="12530" max="12530" width="11.28515625" style="31" customWidth="1"/>
    <col min="12531" max="12531" width="10.7109375" style="31" customWidth="1"/>
    <col min="12532" max="12533" width="11" style="31" customWidth="1"/>
    <col min="12534" max="12534" width="11.140625" style="31" customWidth="1"/>
    <col min="12535" max="12535" width="11" style="31" customWidth="1"/>
    <col min="12536" max="12536" width="9.7109375" style="31" customWidth="1"/>
    <col min="12537" max="12537" width="11.7109375" style="31" customWidth="1"/>
    <col min="12538" max="12538" width="12.7109375" style="31" customWidth="1"/>
    <col min="12539" max="12539" width="12.42578125" style="31" customWidth="1"/>
    <col min="12540" max="12540" width="10.5703125" style="31" bestFit="1" customWidth="1"/>
    <col min="12541" max="12541" width="10.5703125" style="31" customWidth="1"/>
    <col min="12542" max="12550" width="10.5703125" style="31" bestFit="1" customWidth="1"/>
    <col min="12551" max="12775" width="9.140625" style="31"/>
    <col min="12776" max="12776" width="7" style="31" customWidth="1"/>
    <col min="12777" max="12777" width="7.7109375" style="31" customWidth="1"/>
    <col min="12778" max="12778" width="47.42578125" style="31" customWidth="1"/>
    <col min="12779" max="12779" width="10.5703125" style="31" customWidth="1"/>
    <col min="12780" max="12780" width="11.7109375" style="31" customWidth="1"/>
    <col min="12781" max="12781" width="11.140625" style="31" customWidth="1"/>
    <col min="12782" max="12783" width="11.28515625" style="31" customWidth="1"/>
    <col min="12784" max="12785" width="10.85546875" style="31" customWidth="1"/>
    <col min="12786" max="12786" width="11.28515625" style="31" customWidth="1"/>
    <col min="12787" max="12787" width="10.7109375" style="31" customWidth="1"/>
    <col min="12788" max="12789" width="11" style="31" customWidth="1"/>
    <col min="12790" max="12790" width="11.140625" style="31" customWidth="1"/>
    <col min="12791" max="12791" width="11" style="31" customWidth="1"/>
    <col min="12792" max="12792" width="9.7109375" style="31" customWidth="1"/>
    <col min="12793" max="12793" width="11.7109375" style="31" customWidth="1"/>
    <col min="12794" max="12794" width="12.7109375" style="31" customWidth="1"/>
    <col min="12795" max="12795" width="12.42578125" style="31" customWidth="1"/>
    <col min="12796" max="12796" width="10.5703125" style="31" bestFit="1" customWidth="1"/>
    <col min="12797" max="12797" width="10.5703125" style="31" customWidth="1"/>
    <col min="12798" max="12806" width="10.5703125" style="31" bestFit="1" customWidth="1"/>
    <col min="12807" max="13031" width="9.140625" style="31"/>
    <col min="13032" max="13032" width="7" style="31" customWidth="1"/>
    <col min="13033" max="13033" width="7.7109375" style="31" customWidth="1"/>
    <col min="13034" max="13034" width="47.42578125" style="31" customWidth="1"/>
    <col min="13035" max="13035" width="10.5703125" style="31" customWidth="1"/>
    <col min="13036" max="13036" width="11.7109375" style="31" customWidth="1"/>
    <col min="13037" max="13037" width="11.140625" style="31" customWidth="1"/>
    <col min="13038" max="13039" width="11.28515625" style="31" customWidth="1"/>
    <col min="13040" max="13041" width="10.85546875" style="31" customWidth="1"/>
    <col min="13042" max="13042" width="11.28515625" style="31" customWidth="1"/>
    <col min="13043" max="13043" width="10.7109375" style="31" customWidth="1"/>
    <col min="13044" max="13045" width="11" style="31" customWidth="1"/>
    <col min="13046" max="13046" width="11.140625" style="31" customWidth="1"/>
    <col min="13047" max="13047" width="11" style="31" customWidth="1"/>
    <col min="13048" max="13048" width="9.7109375" style="31" customWidth="1"/>
    <col min="13049" max="13049" width="11.7109375" style="31" customWidth="1"/>
    <col min="13050" max="13050" width="12.7109375" style="31" customWidth="1"/>
    <col min="13051" max="13051" width="12.42578125" style="31" customWidth="1"/>
    <col min="13052" max="13052" width="10.5703125" style="31" bestFit="1" customWidth="1"/>
    <col min="13053" max="13053" width="10.5703125" style="31" customWidth="1"/>
    <col min="13054" max="13062" width="10.5703125" style="31" bestFit="1" customWidth="1"/>
    <col min="13063" max="13287" width="9.140625" style="31"/>
    <col min="13288" max="13288" width="7" style="31" customWidth="1"/>
    <col min="13289" max="13289" width="7.7109375" style="31" customWidth="1"/>
    <col min="13290" max="13290" width="47.42578125" style="31" customWidth="1"/>
    <col min="13291" max="13291" width="10.5703125" style="31" customWidth="1"/>
    <col min="13292" max="13292" width="11.7109375" style="31" customWidth="1"/>
    <col min="13293" max="13293" width="11.140625" style="31" customWidth="1"/>
    <col min="13294" max="13295" width="11.28515625" style="31" customWidth="1"/>
    <col min="13296" max="13297" width="10.85546875" style="31" customWidth="1"/>
    <col min="13298" max="13298" width="11.28515625" style="31" customWidth="1"/>
    <col min="13299" max="13299" width="10.7109375" style="31" customWidth="1"/>
    <col min="13300" max="13301" width="11" style="31" customWidth="1"/>
    <col min="13302" max="13302" width="11.140625" style="31" customWidth="1"/>
    <col min="13303" max="13303" width="11" style="31" customWidth="1"/>
    <col min="13304" max="13304" width="9.7109375" style="31" customWidth="1"/>
    <col min="13305" max="13305" width="11.7109375" style="31" customWidth="1"/>
    <col min="13306" max="13306" width="12.7109375" style="31" customWidth="1"/>
    <col min="13307" max="13307" width="12.42578125" style="31" customWidth="1"/>
    <col min="13308" max="13308" width="10.5703125" style="31" bestFit="1" customWidth="1"/>
    <col min="13309" max="13309" width="10.5703125" style="31" customWidth="1"/>
    <col min="13310" max="13318" width="10.5703125" style="31" bestFit="1" customWidth="1"/>
    <col min="13319" max="13543" width="9.140625" style="31"/>
    <col min="13544" max="13544" width="7" style="31" customWidth="1"/>
    <col min="13545" max="13545" width="7.7109375" style="31" customWidth="1"/>
    <col min="13546" max="13546" width="47.42578125" style="31" customWidth="1"/>
    <col min="13547" max="13547" width="10.5703125" style="31" customWidth="1"/>
    <col min="13548" max="13548" width="11.7109375" style="31" customWidth="1"/>
    <col min="13549" max="13549" width="11.140625" style="31" customWidth="1"/>
    <col min="13550" max="13551" width="11.28515625" style="31" customWidth="1"/>
    <col min="13552" max="13553" width="10.85546875" style="31" customWidth="1"/>
    <col min="13554" max="13554" width="11.28515625" style="31" customWidth="1"/>
    <col min="13555" max="13555" width="10.7109375" style="31" customWidth="1"/>
    <col min="13556" max="13557" width="11" style="31" customWidth="1"/>
    <col min="13558" max="13558" width="11.140625" style="31" customWidth="1"/>
    <col min="13559" max="13559" width="11" style="31" customWidth="1"/>
    <col min="13560" max="13560" width="9.7109375" style="31" customWidth="1"/>
    <col min="13561" max="13561" width="11.7109375" style="31" customWidth="1"/>
    <col min="13562" max="13562" width="12.7109375" style="31" customWidth="1"/>
    <col min="13563" max="13563" width="12.42578125" style="31" customWidth="1"/>
    <col min="13564" max="13564" width="10.5703125" style="31" bestFit="1" customWidth="1"/>
    <col min="13565" max="13565" width="10.5703125" style="31" customWidth="1"/>
    <col min="13566" max="13574" width="10.5703125" style="31" bestFit="1" customWidth="1"/>
    <col min="13575" max="13799" width="9.140625" style="31"/>
    <col min="13800" max="13800" width="7" style="31" customWidth="1"/>
    <col min="13801" max="13801" width="7.7109375" style="31" customWidth="1"/>
    <col min="13802" max="13802" width="47.42578125" style="31" customWidth="1"/>
    <col min="13803" max="13803" width="10.5703125" style="31" customWidth="1"/>
    <col min="13804" max="13804" width="11.7109375" style="31" customWidth="1"/>
    <col min="13805" max="13805" width="11.140625" style="31" customWidth="1"/>
    <col min="13806" max="13807" width="11.28515625" style="31" customWidth="1"/>
    <col min="13808" max="13809" width="10.85546875" style="31" customWidth="1"/>
    <col min="13810" max="13810" width="11.28515625" style="31" customWidth="1"/>
    <col min="13811" max="13811" width="10.7109375" style="31" customWidth="1"/>
    <col min="13812" max="13813" width="11" style="31" customWidth="1"/>
    <col min="13814" max="13814" width="11.140625" style="31" customWidth="1"/>
    <col min="13815" max="13815" width="11" style="31" customWidth="1"/>
    <col min="13816" max="13816" width="9.7109375" style="31" customWidth="1"/>
    <col min="13817" max="13817" width="11.7109375" style="31" customWidth="1"/>
    <col min="13818" max="13818" width="12.7109375" style="31" customWidth="1"/>
    <col min="13819" max="13819" width="12.42578125" style="31" customWidth="1"/>
    <col min="13820" max="13820" width="10.5703125" style="31" bestFit="1" customWidth="1"/>
    <col min="13821" max="13821" width="10.5703125" style="31" customWidth="1"/>
    <col min="13822" max="13830" width="10.5703125" style="31" bestFit="1" customWidth="1"/>
    <col min="13831" max="14055" width="9.140625" style="31"/>
    <col min="14056" max="14056" width="7" style="31" customWidth="1"/>
    <col min="14057" max="14057" width="7.7109375" style="31" customWidth="1"/>
    <col min="14058" max="14058" width="47.42578125" style="31" customWidth="1"/>
    <col min="14059" max="14059" width="10.5703125" style="31" customWidth="1"/>
    <col min="14060" max="14060" width="11.7109375" style="31" customWidth="1"/>
    <col min="14061" max="14061" width="11.140625" style="31" customWidth="1"/>
    <col min="14062" max="14063" width="11.28515625" style="31" customWidth="1"/>
    <col min="14064" max="14065" width="10.85546875" style="31" customWidth="1"/>
    <col min="14066" max="14066" width="11.28515625" style="31" customWidth="1"/>
    <col min="14067" max="14067" width="10.7109375" style="31" customWidth="1"/>
    <col min="14068" max="14069" width="11" style="31" customWidth="1"/>
    <col min="14070" max="14070" width="11.140625" style="31" customWidth="1"/>
    <col min="14071" max="14071" width="11" style="31" customWidth="1"/>
    <col min="14072" max="14072" width="9.7109375" style="31" customWidth="1"/>
    <col min="14073" max="14073" width="11.7109375" style="31" customWidth="1"/>
    <col min="14074" max="14074" width="12.7109375" style="31" customWidth="1"/>
    <col min="14075" max="14075" width="12.42578125" style="31" customWidth="1"/>
    <col min="14076" max="14076" width="10.5703125" style="31" bestFit="1" customWidth="1"/>
    <col min="14077" max="14077" width="10.5703125" style="31" customWidth="1"/>
    <col min="14078" max="14086" width="10.5703125" style="31" bestFit="1" customWidth="1"/>
    <col min="14087" max="14311" width="9.140625" style="31"/>
    <col min="14312" max="14312" width="7" style="31" customWidth="1"/>
    <col min="14313" max="14313" width="7.7109375" style="31" customWidth="1"/>
    <col min="14314" max="14314" width="47.42578125" style="31" customWidth="1"/>
    <col min="14315" max="14315" width="10.5703125" style="31" customWidth="1"/>
    <col min="14316" max="14316" width="11.7109375" style="31" customWidth="1"/>
    <col min="14317" max="14317" width="11.140625" style="31" customWidth="1"/>
    <col min="14318" max="14319" width="11.28515625" style="31" customWidth="1"/>
    <col min="14320" max="14321" width="10.85546875" style="31" customWidth="1"/>
    <col min="14322" max="14322" width="11.28515625" style="31" customWidth="1"/>
    <col min="14323" max="14323" width="10.7109375" style="31" customWidth="1"/>
    <col min="14324" max="14325" width="11" style="31" customWidth="1"/>
    <col min="14326" max="14326" width="11.140625" style="31" customWidth="1"/>
    <col min="14327" max="14327" width="11" style="31" customWidth="1"/>
    <col min="14328" max="14328" width="9.7109375" style="31" customWidth="1"/>
    <col min="14329" max="14329" width="11.7109375" style="31" customWidth="1"/>
    <col min="14330" max="14330" width="12.7109375" style="31" customWidth="1"/>
    <col min="14331" max="14331" width="12.42578125" style="31" customWidth="1"/>
    <col min="14332" max="14332" width="10.5703125" style="31" bestFit="1" customWidth="1"/>
    <col min="14333" max="14333" width="10.5703125" style="31" customWidth="1"/>
    <col min="14334" max="14342" width="10.5703125" style="31" bestFit="1" customWidth="1"/>
    <col min="14343" max="14567" width="9.140625" style="31"/>
    <col min="14568" max="14568" width="7" style="31" customWidth="1"/>
    <col min="14569" max="14569" width="7.7109375" style="31" customWidth="1"/>
    <col min="14570" max="14570" width="47.42578125" style="31" customWidth="1"/>
    <col min="14571" max="14571" width="10.5703125" style="31" customWidth="1"/>
    <col min="14572" max="14572" width="11.7109375" style="31" customWidth="1"/>
    <col min="14573" max="14573" width="11.140625" style="31" customWidth="1"/>
    <col min="14574" max="14575" width="11.28515625" style="31" customWidth="1"/>
    <col min="14576" max="14577" width="10.85546875" style="31" customWidth="1"/>
    <col min="14578" max="14578" width="11.28515625" style="31" customWidth="1"/>
    <col min="14579" max="14579" width="10.7109375" style="31" customWidth="1"/>
    <col min="14580" max="14581" width="11" style="31" customWidth="1"/>
    <col min="14582" max="14582" width="11.140625" style="31" customWidth="1"/>
    <col min="14583" max="14583" width="11" style="31" customWidth="1"/>
    <col min="14584" max="14584" width="9.7109375" style="31" customWidth="1"/>
    <col min="14585" max="14585" width="11.7109375" style="31" customWidth="1"/>
    <col min="14586" max="14586" width="12.7109375" style="31" customWidth="1"/>
    <col min="14587" max="14587" width="12.42578125" style="31" customWidth="1"/>
    <col min="14588" max="14588" width="10.5703125" style="31" bestFit="1" customWidth="1"/>
    <col min="14589" max="14589" width="10.5703125" style="31" customWidth="1"/>
    <col min="14590" max="14598" width="10.5703125" style="31" bestFit="1" customWidth="1"/>
    <col min="14599" max="14823" width="9.140625" style="31"/>
    <col min="14824" max="14824" width="7" style="31" customWidth="1"/>
    <col min="14825" max="14825" width="7.7109375" style="31" customWidth="1"/>
    <col min="14826" max="14826" width="47.42578125" style="31" customWidth="1"/>
    <col min="14827" max="14827" width="10.5703125" style="31" customWidth="1"/>
    <col min="14828" max="14828" width="11.7109375" style="31" customWidth="1"/>
    <col min="14829" max="14829" width="11.140625" style="31" customWidth="1"/>
    <col min="14830" max="14831" width="11.28515625" style="31" customWidth="1"/>
    <col min="14832" max="14833" width="10.85546875" style="31" customWidth="1"/>
    <col min="14834" max="14834" width="11.28515625" style="31" customWidth="1"/>
    <col min="14835" max="14835" width="10.7109375" style="31" customWidth="1"/>
    <col min="14836" max="14837" width="11" style="31" customWidth="1"/>
    <col min="14838" max="14838" width="11.140625" style="31" customWidth="1"/>
    <col min="14839" max="14839" width="11" style="31" customWidth="1"/>
    <col min="14840" max="14840" width="9.7109375" style="31" customWidth="1"/>
    <col min="14841" max="14841" width="11.7109375" style="31" customWidth="1"/>
    <col min="14842" max="14842" width="12.7109375" style="31" customWidth="1"/>
    <col min="14843" max="14843" width="12.42578125" style="31" customWidth="1"/>
    <col min="14844" max="14844" width="10.5703125" style="31" bestFit="1" customWidth="1"/>
    <col min="14845" max="14845" width="10.5703125" style="31" customWidth="1"/>
    <col min="14846" max="14854" width="10.5703125" style="31" bestFit="1" customWidth="1"/>
    <col min="14855" max="15079" width="9.140625" style="31"/>
    <col min="15080" max="15080" width="7" style="31" customWidth="1"/>
    <col min="15081" max="15081" width="7.7109375" style="31" customWidth="1"/>
    <col min="15082" max="15082" width="47.42578125" style="31" customWidth="1"/>
    <col min="15083" max="15083" width="10.5703125" style="31" customWidth="1"/>
    <col min="15084" max="15084" width="11.7109375" style="31" customWidth="1"/>
    <col min="15085" max="15085" width="11.140625" style="31" customWidth="1"/>
    <col min="15086" max="15087" width="11.28515625" style="31" customWidth="1"/>
    <col min="15088" max="15089" width="10.85546875" style="31" customWidth="1"/>
    <col min="15090" max="15090" width="11.28515625" style="31" customWidth="1"/>
    <col min="15091" max="15091" width="10.7109375" style="31" customWidth="1"/>
    <col min="15092" max="15093" width="11" style="31" customWidth="1"/>
    <col min="15094" max="15094" width="11.140625" style="31" customWidth="1"/>
    <col min="15095" max="15095" width="11" style="31" customWidth="1"/>
    <col min="15096" max="15096" width="9.7109375" style="31" customWidth="1"/>
    <col min="15097" max="15097" width="11.7109375" style="31" customWidth="1"/>
    <col min="15098" max="15098" width="12.7109375" style="31" customWidth="1"/>
    <col min="15099" max="15099" width="12.42578125" style="31" customWidth="1"/>
    <col min="15100" max="15100" width="10.5703125" style="31" bestFit="1" customWidth="1"/>
    <col min="15101" max="15101" width="10.5703125" style="31" customWidth="1"/>
    <col min="15102" max="15110" width="10.5703125" style="31" bestFit="1" customWidth="1"/>
    <col min="15111" max="15335" width="9.140625" style="31"/>
    <col min="15336" max="15336" width="7" style="31" customWidth="1"/>
    <col min="15337" max="15337" width="7.7109375" style="31" customWidth="1"/>
    <col min="15338" max="15338" width="47.42578125" style="31" customWidth="1"/>
    <col min="15339" max="15339" width="10.5703125" style="31" customWidth="1"/>
    <col min="15340" max="15340" width="11.7109375" style="31" customWidth="1"/>
    <col min="15341" max="15341" width="11.140625" style="31" customWidth="1"/>
    <col min="15342" max="15343" width="11.28515625" style="31" customWidth="1"/>
    <col min="15344" max="15345" width="10.85546875" style="31" customWidth="1"/>
    <col min="15346" max="15346" width="11.28515625" style="31" customWidth="1"/>
    <col min="15347" max="15347" width="10.7109375" style="31" customWidth="1"/>
    <col min="15348" max="15349" width="11" style="31" customWidth="1"/>
    <col min="15350" max="15350" width="11.140625" style="31" customWidth="1"/>
    <col min="15351" max="15351" width="11" style="31" customWidth="1"/>
    <col min="15352" max="15352" width="9.7109375" style="31" customWidth="1"/>
    <col min="15353" max="15353" width="11.7109375" style="31" customWidth="1"/>
    <col min="15354" max="15354" width="12.7109375" style="31" customWidth="1"/>
    <col min="15355" max="15355" width="12.42578125" style="31" customWidth="1"/>
    <col min="15356" max="15356" width="10.5703125" style="31" bestFit="1" customWidth="1"/>
    <col min="15357" max="15357" width="10.5703125" style="31" customWidth="1"/>
    <col min="15358" max="15366" width="10.5703125" style="31" bestFit="1" customWidth="1"/>
    <col min="15367" max="15591" width="9.140625" style="31"/>
    <col min="15592" max="15592" width="7" style="31" customWidth="1"/>
    <col min="15593" max="15593" width="7.7109375" style="31" customWidth="1"/>
    <col min="15594" max="15594" width="47.42578125" style="31" customWidth="1"/>
    <col min="15595" max="15595" width="10.5703125" style="31" customWidth="1"/>
    <col min="15596" max="15596" width="11.7109375" style="31" customWidth="1"/>
    <col min="15597" max="15597" width="11.140625" style="31" customWidth="1"/>
    <col min="15598" max="15599" width="11.28515625" style="31" customWidth="1"/>
    <col min="15600" max="15601" width="10.85546875" style="31" customWidth="1"/>
    <col min="15602" max="15602" width="11.28515625" style="31" customWidth="1"/>
    <col min="15603" max="15603" width="10.7109375" style="31" customWidth="1"/>
    <col min="15604" max="15605" width="11" style="31" customWidth="1"/>
    <col min="15606" max="15606" width="11.140625" style="31" customWidth="1"/>
    <col min="15607" max="15607" width="11" style="31" customWidth="1"/>
    <col min="15608" max="15608" width="9.7109375" style="31" customWidth="1"/>
    <col min="15609" max="15609" width="11.7109375" style="31" customWidth="1"/>
    <col min="15610" max="15610" width="12.7109375" style="31" customWidth="1"/>
    <col min="15611" max="15611" width="12.42578125" style="31" customWidth="1"/>
    <col min="15612" max="15612" width="10.5703125" style="31" bestFit="1" customWidth="1"/>
    <col min="15613" max="15613" width="10.5703125" style="31" customWidth="1"/>
    <col min="15614" max="15622" width="10.5703125" style="31" bestFit="1" customWidth="1"/>
    <col min="15623" max="15847" width="9.140625" style="31"/>
    <col min="15848" max="15848" width="7" style="31" customWidth="1"/>
    <col min="15849" max="15849" width="7.7109375" style="31" customWidth="1"/>
    <col min="15850" max="15850" width="47.42578125" style="31" customWidth="1"/>
    <col min="15851" max="15851" width="10.5703125" style="31" customWidth="1"/>
    <col min="15852" max="15852" width="11.7109375" style="31" customWidth="1"/>
    <col min="15853" max="15853" width="11.140625" style="31" customWidth="1"/>
    <col min="15854" max="15855" width="11.28515625" style="31" customWidth="1"/>
    <col min="15856" max="15857" width="10.85546875" style="31" customWidth="1"/>
    <col min="15858" max="15858" width="11.28515625" style="31" customWidth="1"/>
    <col min="15859" max="15859" width="10.7109375" style="31" customWidth="1"/>
    <col min="15860" max="15861" width="11" style="31" customWidth="1"/>
    <col min="15862" max="15862" width="11.140625" style="31" customWidth="1"/>
    <col min="15863" max="15863" width="11" style="31" customWidth="1"/>
    <col min="15864" max="15864" width="9.7109375" style="31" customWidth="1"/>
    <col min="15865" max="15865" width="11.7109375" style="31" customWidth="1"/>
    <col min="15866" max="15866" width="12.7109375" style="31" customWidth="1"/>
    <col min="15867" max="15867" width="12.42578125" style="31" customWidth="1"/>
    <col min="15868" max="15868" width="10.5703125" style="31" bestFit="1" customWidth="1"/>
    <col min="15869" max="15869" width="10.5703125" style="31" customWidth="1"/>
    <col min="15870" max="15878" width="10.5703125" style="31" bestFit="1" customWidth="1"/>
    <col min="15879" max="16103" width="9.140625" style="31"/>
    <col min="16104" max="16104" width="7" style="31" customWidth="1"/>
    <col min="16105" max="16105" width="7.7109375" style="31" customWidth="1"/>
    <col min="16106" max="16106" width="47.42578125" style="31" customWidth="1"/>
    <col min="16107" max="16107" width="10.5703125" style="31" customWidth="1"/>
    <col min="16108" max="16108" width="11.7109375" style="31" customWidth="1"/>
    <col min="16109" max="16109" width="11.140625" style="31" customWidth="1"/>
    <col min="16110" max="16111" width="11.28515625" style="31" customWidth="1"/>
    <col min="16112" max="16113" width="10.85546875" style="31" customWidth="1"/>
    <col min="16114" max="16114" width="11.28515625" style="31" customWidth="1"/>
    <col min="16115" max="16115" width="10.7109375" style="31" customWidth="1"/>
    <col min="16116" max="16117" width="11" style="31" customWidth="1"/>
    <col min="16118" max="16118" width="11.140625" style="31" customWidth="1"/>
    <col min="16119" max="16119" width="11" style="31" customWidth="1"/>
    <col min="16120" max="16120" width="9.7109375" style="31" customWidth="1"/>
    <col min="16121" max="16121" width="11.7109375" style="31" customWidth="1"/>
    <col min="16122" max="16122" width="12.7109375" style="31" customWidth="1"/>
    <col min="16123" max="16123" width="12.42578125" style="31" customWidth="1"/>
    <col min="16124" max="16124" width="10.5703125" style="31" bestFit="1" customWidth="1"/>
    <col min="16125" max="16125" width="10.5703125" style="31" customWidth="1"/>
    <col min="16126" max="16134" width="10.5703125" style="31" bestFit="1" customWidth="1"/>
    <col min="16135" max="16384" width="9.140625" style="31"/>
  </cols>
  <sheetData>
    <row r="1" spans="1:18" ht="15.75" thickBot="1" x14ac:dyDescent="0.25">
      <c r="C1" s="31" t="s">
        <v>0</v>
      </c>
      <c r="R1" s="31"/>
    </row>
    <row r="2" spans="1:18" ht="16.5" thickBot="1" x14ac:dyDescent="0.25">
      <c r="A2" s="248"/>
      <c r="B2" s="249"/>
      <c r="C2" s="85" t="s">
        <v>1</v>
      </c>
      <c r="D2" s="34"/>
      <c r="E2" s="35" t="s">
        <v>2</v>
      </c>
      <c r="F2" s="36" t="s">
        <v>3</v>
      </c>
      <c r="G2" s="36" t="s">
        <v>4</v>
      </c>
      <c r="H2" s="36" t="s">
        <v>5</v>
      </c>
      <c r="I2" s="36" t="s">
        <v>6</v>
      </c>
      <c r="J2" s="36" t="s">
        <v>7</v>
      </c>
      <c r="K2" s="36" t="s">
        <v>8</v>
      </c>
      <c r="L2" s="36" t="s">
        <v>9</v>
      </c>
      <c r="M2" s="36" t="s">
        <v>10</v>
      </c>
      <c r="N2" s="36" t="s">
        <v>11</v>
      </c>
      <c r="O2" s="36" t="s">
        <v>12</v>
      </c>
      <c r="P2" s="36" t="s">
        <v>13</v>
      </c>
      <c r="Q2" s="37" t="s">
        <v>14</v>
      </c>
      <c r="R2" s="38" t="s">
        <v>15</v>
      </c>
    </row>
    <row r="3" spans="1:18" ht="15.95" customHeight="1" thickBot="1" x14ac:dyDescent="0.25">
      <c r="A3" s="246" t="s">
        <v>16</v>
      </c>
      <c r="B3" s="246"/>
      <c r="C3" s="246"/>
      <c r="D3" s="246"/>
      <c r="E3" s="39"/>
      <c r="F3" s="40"/>
      <c r="G3" s="40"/>
      <c r="H3" s="40"/>
      <c r="I3" s="40"/>
      <c r="J3" s="40"/>
      <c r="K3" s="40"/>
      <c r="L3" s="40"/>
      <c r="M3" s="40"/>
      <c r="N3" s="40"/>
      <c r="O3" s="40"/>
      <c r="P3" s="40"/>
      <c r="Q3" s="40"/>
      <c r="R3" s="39"/>
    </row>
    <row r="4" spans="1:18" ht="15.75" customHeight="1" thickBot="1" x14ac:dyDescent="0.25">
      <c r="C4" s="86" t="s">
        <v>17</v>
      </c>
      <c r="D4" s="87" t="s">
        <v>18</v>
      </c>
      <c r="E4" s="88">
        <v>806</v>
      </c>
      <c r="F4" s="89">
        <v>88.2</v>
      </c>
      <c r="G4" s="90">
        <v>79.599999999999994</v>
      </c>
      <c r="H4" s="90">
        <v>87.9</v>
      </c>
      <c r="I4" s="90">
        <v>56.1</v>
      </c>
      <c r="J4" s="90">
        <v>51.8</v>
      </c>
      <c r="K4" s="90">
        <v>50.1</v>
      </c>
      <c r="L4" s="90">
        <v>51.9</v>
      </c>
      <c r="M4" s="90">
        <v>51.6</v>
      </c>
      <c r="N4" s="90">
        <v>50</v>
      </c>
      <c r="O4" s="90">
        <v>66.599999999999994</v>
      </c>
      <c r="P4" s="90">
        <v>84.1</v>
      </c>
      <c r="Q4" s="90">
        <v>88.1</v>
      </c>
      <c r="R4" s="41">
        <v>806.00000000000011</v>
      </c>
    </row>
    <row r="5" spans="1:18" ht="15.95" customHeight="1" thickBot="1" x14ac:dyDescent="0.25">
      <c r="C5" s="86" t="s">
        <v>19</v>
      </c>
      <c r="D5" s="91" t="s">
        <v>20</v>
      </c>
      <c r="E5" s="88">
        <v>406.96894540942918</v>
      </c>
      <c r="F5" s="89">
        <v>355.7</v>
      </c>
      <c r="G5" s="90">
        <v>356.1</v>
      </c>
      <c r="H5" s="90">
        <v>378</v>
      </c>
      <c r="I5" s="90">
        <v>450.5</v>
      </c>
      <c r="J5" s="90">
        <v>468.7</v>
      </c>
      <c r="K5" s="90">
        <v>469.8</v>
      </c>
      <c r="L5" s="90">
        <v>472.5</v>
      </c>
      <c r="M5" s="90">
        <v>469.2</v>
      </c>
      <c r="N5" s="90">
        <v>469.5</v>
      </c>
      <c r="O5" s="90">
        <v>408.7</v>
      </c>
      <c r="P5" s="90">
        <v>371</v>
      </c>
      <c r="Q5" s="90">
        <v>355.9</v>
      </c>
      <c r="R5" s="42">
        <v>406.96894540942918</v>
      </c>
    </row>
    <row r="6" spans="1:18" ht="15.95" customHeight="1" x14ac:dyDescent="0.2">
      <c r="A6" s="239" t="s">
        <v>21</v>
      </c>
      <c r="B6" s="247"/>
      <c r="C6" s="92" t="s">
        <v>22</v>
      </c>
      <c r="D6" s="93" t="s">
        <v>23</v>
      </c>
      <c r="E6" s="43">
        <v>328.0169699999999</v>
      </c>
      <c r="F6" s="44">
        <v>31.37274</v>
      </c>
      <c r="G6" s="45">
        <v>28.345560000000003</v>
      </c>
      <c r="H6" s="45">
        <v>33.226200000000006</v>
      </c>
      <c r="I6" s="45">
        <v>25.273049999999998</v>
      </c>
      <c r="J6" s="45">
        <v>24.278659999999999</v>
      </c>
      <c r="K6" s="45">
        <v>23.53698</v>
      </c>
      <c r="L6" s="45">
        <v>24.522749999999998</v>
      </c>
      <c r="M6" s="45">
        <v>24.210720000000002</v>
      </c>
      <c r="N6" s="45">
        <v>23.475000000000001</v>
      </c>
      <c r="O6" s="45">
        <v>27.21942</v>
      </c>
      <c r="P6" s="45">
        <v>31.2011</v>
      </c>
      <c r="Q6" s="46">
        <v>31.354789999999998</v>
      </c>
      <c r="R6" s="47">
        <v>328.01696999999996</v>
      </c>
    </row>
    <row r="7" spans="1:18" ht="15.95" customHeight="1" x14ac:dyDescent="0.2">
      <c r="A7" s="241"/>
      <c r="B7" s="242"/>
      <c r="C7" s="94" t="s">
        <v>24</v>
      </c>
      <c r="D7" s="95" t="s">
        <v>23</v>
      </c>
      <c r="E7" s="48">
        <v>55.759969999999953</v>
      </c>
      <c r="F7" s="49">
        <v>4.6391883291940026</v>
      </c>
      <c r="G7" s="50">
        <v>4.1919397941992038</v>
      </c>
      <c r="H7" s="50">
        <v>4.9136851007109179</v>
      </c>
      <c r="I7" s="50">
        <v>3.7373467204878068</v>
      </c>
      <c r="J7" s="50">
        <v>3.5899298436988261</v>
      </c>
      <c r="K7" s="50">
        <v>3.4806564423630562</v>
      </c>
      <c r="L7" s="50">
        <v>3.6266397577732192</v>
      </c>
      <c r="M7" s="50">
        <v>3.5805079867570484</v>
      </c>
      <c r="N7" s="50">
        <v>3.4720614149775706</v>
      </c>
      <c r="O7" s="50">
        <v>4.0257026671716929</v>
      </c>
      <c r="P7" s="50">
        <v>4.6143570038839137</v>
      </c>
      <c r="Q7" s="51">
        <v>4.6366378405251076</v>
      </c>
      <c r="R7" s="48">
        <v>48.508652901742366</v>
      </c>
    </row>
    <row r="8" spans="1:18" ht="15.95" customHeight="1" x14ac:dyDescent="0.2">
      <c r="A8" s="241"/>
      <c r="B8" s="242"/>
      <c r="C8" s="94" t="s">
        <v>25</v>
      </c>
      <c r="D8" s="95" t="s">
        <v>23</v>
      </c>
      <c r="E8" s="96">
        <v>272.25699999999995</v>
      </c>
      <c r="F8" s="97">
        <v>26.733551670805998</v>
      </c>
      <c r="G8" s="98">
        <v>24.153620205800799</v>
      </c>
      <c r="H8" s="98">
        <v>28.312514899289088</v>
      </c>
      <c r="I8" s="98">
        <v>21.535703279512191</v>
      </c>
      <c r="J8" s="98">
        <v>20.688730156301173</v>
      </c>
      <c r="K8" s="98">
        <v>20.056323557636944</v>
      </c>
      <c r="L8" s="98">
        <v>20.896110242226779</v>
      </c>
      <c r="M8" s="98">
        <v>20.630212013242954</v>
      </c>
      <c r="N8" s="98">
        <v>20.002938585022431</v>
      </c>
      <c r="O8" s="98">
        <v>23.193717332828307</v>
      </c>
      <c r="P8" s="98">
        <v>26.586742996116087</v>
      </c>
      <c r="Q8" s="99">
        <v>26.71815215947489</v>
      </c>
      <c r="R8" s="52">
        <v>279.50831709825763</v>
      </c>
    </row>
    <row r="9" spans="1:18" ht="15.95" customHeight="1" x14ac:dyDescent="0.2">
      <c r="A9" s="241"/>
      <c r="B9" s="242"/>
      <c r="C9" s="94" t="s">
        <v>26</v>
      </c>
      <c r="D9" s="95" t="s">
        <v>23</v>
      </c>
      <c r="E9" s="96"/>
      <c r="F9" s="100"/>
      <c r="G9" s="101"/>
      <c r="H9" s="101"/>
      <c r="I9" s="101"/>
      <c r="J9" s="101"/>
      <c r="K9" s="101"/>
      <c r="L9" s="101"/>
      <c r="M9" s="101"/>
      <c r="N9" s="101"/>
      <c r="O9" s="101"/>
      <c r="P9" s="101"/>
      <c r="Q9" s="102"/>
      <c r="R9" s="52">
        <v>0</v>
      </c>
    </row>
    <row r="10" spans="1:18" ht="15.95" customHeight="1" thickBot="1" x14ac:dyDescent="0.25">
      <c r="A10" s="244"/>
      <c r="B10" s="245"/>
      <c r="C10" s="103" t="s">
        <v>27</v>
      </c>
      <c r="D10" s="104" t="s">
        <v>23</v>
      </c>
      <c r="E10" s="105"/>
      <c r="F10" s="106"/>
      <c r="G10" s="107"/>
      <c r="H10" s="107"/>
      <c r="I10" s="107"/>
      <c r="J10" s="107"/>
      <c r="K10" s="107"/>
      <c r="L10" s="107"/>
      <c r="M10" s="107"/>
      <c r="N10" s="107"/>
      <c r="O10" s="107"/>
      <c r="P10" s="107"/>
      <c r="Q10" s="108"/>
      <c r="R10" s="53">
        <v>0</v>
      </c>
    </row>
    <row r="11" spans="1:18" s="60" customFormat="1" ht="15.95" customHeight="1" thickBot="1" x14ac:dyDescent="0.3">
      <c r="A11" s="54"/>
      <c r="B11" s="55"/>
      <c r="C11" s="109"/>
      <c r="D11" s="56" t="s">
        <v>28</v>
      </c>
      <c r="E11" s="57">
        <v>0.83000888643047954</v>
      </c>
      <c r="F11" s="58">
        <v>0.85212677218521549</v>
      </c>
      <c r="G11" s="59">
        <v>0.85211300132369217</v>
      </c>
      <c r="H11" s="59">
        <v>0.85211414183051581</v>
      </c>
      <c r="I11" s="59">
        <v>0.85212126274874589</v>
      </c>
      <c r="J11" s="59">
        <v>0.85213640935295332</v>
      </c>
      <c r="K11" s="59">
        <v>0.85211966690870888</v>
      </c>
      <c r="L11" s="59">
        <v>0.85211121274028323</v>
      </c>
      <c r="M11" s="59">
        <v>0.85211063583581781</v>
      </c>
      <c r="N11" s="59">
        <v>0.85209536038434208</v>
      </c>
      <c r="O11" s="59">
        <v>0.85210182042190119</v>
      </c>
      <c r="P11" s="59">
        <v>0.85210915628346717</v>
      </c>
      <c r="Q11" s="56">
        <v>0.85212346054541876</v>
      </c>
      <c r="R11" s="57">
        <v>0.85211541676718028</v>
      </c>
    </row>
    <row r="12" spans="1:18" ht="15.95" customHeight="1" thickBot="1" x14ac:dyDescent="0.25">
      <c r="A12" s="246" t="s">
        <v>29</v>
      </c>
      <c r="B12" s="246"/>
      <c r="C12" s="246"/>
      <c r="D12" s="246"/>
      <c r="E12" s="39"/>
      <c r="F12" s="40"/>
      <c r="G12" s="40"/>
      <c r="H12" s="40"/>
      <c r="I12" s="40"/>
      <c r="J12" s="40"/>
      <c r="K12" s="40"/>
      <c r="L12" s="40"/>
      <c r="M12" s="40"/>
      <c r="N12" s="40"/>
      <c r="O12" s="40"/>
      <c r="P12" s="40"/>
      <c r="Q12" s="40"/>
      <c r="R12" s="39"/>
    </row>
    <row r="13" spans="1:18" ht="15.75" customHeight="1" x14ac:dyDescent="0.2">
      <c r="C13" s="92" t="s">
        <v>29</v>
      </c>
      <c r="D13" s="110" t="s">
        <v>30</v>
      </c>
      <c r="E13" s="61">
        <v>469.91877140176587</v>
      </c>
      <c r="F13" s="62">
        <v>79.177213294648908</v>
      </c>
      <c r="G13" s="63">
        <v>69.912185921990229</v>
      </c>
      <c r="H13" s="63">
        <v>65.104188864075397</v>
      </c>
      <c r="I13" s="63">
        <v>24.241043936324431</v>
      </c>
      <c r="J13" s="63">
        <v>13.345470000000001</v>
      </c>
      <c r="K13" s="63">
        <v>13.264119999999998</v>
      </c>
      <c r="L13" s="63">
        <v>9.5336499999999997</v>
      </c>
      <c r="M13" s="63">
        <v>13.288449999999999</v>
      </c>
      <c r="N13" s="63">
        <v>14.023759999999999</v>
      </c>
      <c r="O13" s="63">
        <v>39.004278123585863</v>
      </c>
      <c r="P13" s="63">
        <v>54.150206434582898</v>
      </c>
      <c r="Q13" s="63">
        <v>74.87420482655827</v>
      </c>
      <c r="R13" s="61">
        <v>469.91877140176609</v>
      </c>
    </row>
    <row r="14" spans="1:18" ht="15.75" customHeight="1" x14ac:dyDescent="0.2">
      <c r="C14" s="111" t="s">
        <v>31</v>
      </c>
      <c r="D14" s="112" t="s">
        <v>30</v>
      </c>
      <c r="E14" s="96">
        <v>338.74665999999991</v>
      </c>
      <c r="F14" s="113">
        <v>56.854260000000004</v>
      </c>
      <c r="G14" s="101">
        <v>49.719110000000001</v>
      </c>
      <c r="H14" s="101">
        <v>46.593989999999998</v>
      </c>
      <c r="I14" s="101">
        <v>17.46781</v>
      </c>
      <c r="J14" s="101">
        <v>10.24127</v>
      </c>
      <c r="K14" s="101">
        <v>10.135529999999999</v>
      </c>
      <c r="L14" s="101">
        <v>6.9511199999999995</v>
      </c>
      <c r="M14" s="101">
        <v>10.20529</v>
      </c>
      <c r="N14" s="101">
        <v>10.777889999999999</v>
      </c>
      <c r="O14" s="101">
        <v>27.90936</v>
      </c>
      <c r="P14" s="101">
        <v>38.540469999999999</v>
      </c>
      <c r="Q14" s="101">
        <v>53.350559999999994</v>
      </c>
      <c r="R14" s="52">
        <v>338.74665999999991</v>
      </c>
    </row>
    <row r="15" spans="1:18" ht="15.75" customHeight="1" x14ac:dyDescent="0.2">
      <c r="C15" s="111" t="s">
        <v>32</v>
      </c>
      <c r="D15" s="112" t="s">
        <v>30</v>
      </c>
      <c r="E15" s="96">
        <v>1.0544814017660165</v>
      </c>
      <c r="F15" s="113">
        <v>0.2307832946489185</v>
      </c>
      <c r="G15" s="101">
        <v>0.1888559219902288</v>
      </c>
      <c r="H15" s="101">
        <v>0.15407886407539417</v>
      </c>
      <c r="I15" s="101">
        <v>5.137393632443147E-2</v>
      </c>
      <c r="J15" s="101">
        <v>0</v>
      </c>
      <c r="K15" s="101">
        <v>0</v>
      </c>
      <c r="L15" s="101">
        <v>0</v>
      </c>
      <c r="M15" s="101">
        <v>0</v>
      </c>
      <c r="N15" s="101">
        <v>0</v>
      </c>
      <c r="O15" s="101">
        <v>8.7098123585858361E-2</v>
      </c>
      <c r="P15" s="101">
        <v>0.14186643458291018</v>
      </c>
      <c r="Q15" s="101">
        <v>0.20042482655827515</v>
      </c>
      <c r="R15" s="52">
        <v>1.0544814017660165</v>
      </c>
    </row>
    <row r="16" spans="1:18" ht="15.75" customHeight="1" x14ac:dyDescent="0.2">
      <c r="C16" s="114" t="s">
        <v>33</v>
      </c>
      <c r="D16" s="112" t="s">
        <v>30</v>
      </c>
      <c r="E16" s="96">
        <v>65.005260000000007</v>
      </c>
      <c r="F16" s="113">
        <v>11.10155</v>
      </c>
      <c r="G16" s="101">
        <v>10.076880000000001</v>
      </c>
      <c r="H16" s="101">
        <v>9.4681800000000003</v>
      </c>
      <c r="I16" s="101">
        <v>3.3001800000000001</v>
      </c>
      <c r="J16" s="101">
        <v>1.4165300000000001</v>
      </c>
      <c r="K16" s="101">
        <v>1.4396</v>
      </c>
      <c r="L16" s="101">
        <v>1.01999</v>
      </c>
      <c r="M16" s="101">
        <v>1.4013399999999998</v>
      </c>
      <c r="N16" s="101">
        <v>1.52234</v>
      </c>
      <c r="O16" s="101">
        <v>5.5790500000000005</v>
      </c>
      <c r="P16" s="101">
        <v>7.8123100000000001</v>
      </c>
      <c r="Q16" s="101">
        <v>10.86731</v>
      </c>
      <c r="R16" s="52">
        <v>65.005260000000007</v>
      </c>
    </row>
    <row r="17" spans="1:18" ht="15.75" customHeight="1" x14ac:dyDescent="0.2">
      <c r="C17" s="111" t="s">
        <v>34</v>
      </c>
      <c r="D17" s="112" t="s">
        <v>30</v>
      </c>
      <c r="E17" s="96">
        <v>65.112369999999984</v>
      </c>
      <c r="F17" s="113">
        <v>10.990619999999995</v>
      </c>
      <c r="G17" s="101">
        <v>9.9273399999999938</v>
      </c>
      <c r="H17" s="101">
        <v>8.8879400000000039</v>
      </c>
      <c r="I17" s="101">
        <v>3.4216800000000003</v>
      </c>
      <c r="J17" s="101">
        <v>1.6876700000000007</v>
      </c>
      <c r="K17" s="101">
        <v>1.6889900000000002</v>
      </c>
      <c r="L17" s="101">
        <v>1.5625399999999998</v>
      </c>
      <c r="M17" s="101">
        <v>1.6818199999999999</v>
      </c>
      <c r="N17" s="101">
        <v>1.7235300000000009</v>
      </c>
      <c r="O17" s="101">
        <v>5.4287700000000054</v>
      </c>
      <c r="P17" s="101">
        <v>7.6555599999999941</v>
      </c>
      <c r="Q17" s="101">
        <v>10.455909999999998</v>
      </c>
      <c r="R17" s="52">
        <v>65.112369999999984</v>
      </c>
    </row>
    <row r="18" spans="1:18" ht="15.75" customHeight="1" thickBot="1" x14ac:dyDescent="0.25">
      <c r="C18" s="115" t="s">
        <v>35</v>
      </c>
      <c r="D18" s="116" t="s">
        <v>30</v>
      </c>
      <c r="E18" s="53">
        <v>130.11762999999999</v>
      </c>
      <c r="F18" s="64">
        <v>22.092169999999996</v>
      </c>
      <c r="G18" s="65">
        <v>20.004219999999997</v>
      </c>
      <c r="H18" s="65">
        <v>18.356120000000004</v>
      </c>
      <c r="I18" s="65">
        <v>6.7218600000000004</v>
      </c>
      <c r="J18" s="65">
        <v>3.1042000000000005</v>
      </c>
      <c r="K18" s="65">
        <v>3.12859</v>
      </c>
      <c r="L18" s="65">
        <v>2.5825299999999998</v>
      </c>
      <c r="M18" s="65">
        <v>3.0831599999999995</v>
      </c>
      <c r="N18" s="65">
        <v>3.2458700000000009</v>
      </c>
      <c r="O18" s="65">
        <v>11.007820000000006</v>
      </c>
      <c r="P18" s="65">
        <v>15.467869999999994</v>
      </c>
      <c r="Q18" s="65">
        <v>21.323219999999999</v>
      </c>
      <c r="R18" s="53">
        <v>130.11763000000002</v>
      </c>
    </row>
    <row r="19" spans="1:18" ht="15.95" customHeight="1" thickBot="1" x14ac:dyDescent="0.25">
      <c r="C19" s="117" t="s">
        <v>36</v>
      </c>
      <c r="D19" s="118" t="s">
        <v>37</v>
      </c>
      <c r="E19" s="88">
        <v>175.50096217503028</v>
      </c>
      <c r="F19" s="119">
        <v>169.6</v>
      </c>
      <c r="G19" s="90">
        <v>171.6</v>
      </c>
      <c r="H19" s="90">
        <v>174.2</v>
      </c>
      <c r="I19" s="90">
        <v>180.3</v>
      </c>
      <c r="J19" s="90">
        <v>187.7</v>
      </c>
      <c r="K19" s="90">
        <v>188.2</v>
      </c>
      <c r="L19" s="90">
        <v>189.1</v>
      </c>
      <c r="M19" s="90">
        <v>188.1</v>
      </c>
      <c r="N19" s="90">
        <v>187.7</v>
      </c>
      <c r="O19" s="90">
        <v>178.7</v>
      </c>
      <c r="P19" s="90">
        <v>177.6</v>
      </c>
      <c r="Q19" s="90">
        <v>171.1</v>
      </c>
      <c r="R19" s="42">
        <v>175.50096217503028</v>
      </c>
    </row>
    <row r="20" spans="1:18" ht="15.95" customHeight="1" thickBot="1" x14ac:dyDescent="0.25">
      <c r="A20" s="239" t="s">
        <v>38</v>
      </c>
      <c r="B20" s="240"/>
      <c r="C20" s="120" t="s">
        <v>22</v>
      </c>
      <c r="D20" s="121" t="s">
        <v>23</v>
      </c>
      <c r="E20" s="66">
        <v>82.471196525118046</v>
      </c>
      <c r="F20" s="67">
        <v>13.428455374772456</v>
      </c>
      <c r="G20" s="68">
        <v>11.996931104213521</v>
      </c>
      <c r="H20" s="68">
        <v>11.341149700121935</v>
      </c>
      <c r="I20" s="68">
        <v>4.3706602217192954</v>
      </c>
      <c r="J20" s="68">
        <v>2.504944719</v>
      </c>
      <c r="K20" s="68">
        <v>2.4963073839999996</v>
      </c>
      <c r="L20" s="68">
        <v>1.802813215</v>
      </c>
      <c r="M20" s="68">
        <v>2.4995574449999998</v>
      </c>
      <c r="N20" s="68">
        <v>2.632259752</v>
      </c>
      <c r="O20" s="68">
        <v>6.970064500684793</v>
      </c>
      <c r="P20" s="68">
        <v>9.6170766627819226</v>
      </c>
      <c r="Q20" s="69">
        <v>12.810976445824117</v>
      </c>
      <c r="R20" s="47">
        <v>82.471196525118046</v>
      </c>
    </row>
    <row r="21" spans="1:18" ht="15.95" customHeight="1" x14ac:dyDescent="0.2">
      <c r="A21" s="241"/>
      <c r="B21" s="242"/>
      <c r="C21" s="92" t="s">
        <v>31</v>
      </c>
      <c r="D21" s="93"/>
      <c r="E21" s="70">
        <v>59.487746811999997</v>
      </c>
      <c r="F21" s="71">
        <v>9.6424824960000013</v>
      </c>
      <c r="G21" s="72">
        <v>8.5317992759999992</v>
      </c>
      <c r="H21" s="72">
        <v>8.1166730579999999</v>
      </c>
      <c r="I21" s="72">
        <v>3.149446143</v>
      </c>
      <c r="J21" s="72">
        <v>1.922286379</v>
      </c>
      <c r="K21" s="72">
        <v>1.9075067459999997</v>
      </c>
      <c r="L21" s="72">
        <v>1.3144567919999999</v>
      </c>
      <c r="M21" s="72">
        <v>1.9196150489999999</v>
      </c>
      <c r="N21" s="72">
        <v>2.0230099529999999</v>
      </c>
      <c r="O21" s="72">
        <v>4.9874026319999993</v>
      </c>
      <c r="P21" s="72">
        <v>6.8447874720000002</v>
      </c>
      <c r="Q21" s="73">
        <v>9.1282808159999984</v>
      </c>
      <c r="R21" s="48">
        <v>59.487746811999997</v>
      </c>
    </row>
    <row r="22" spans="1:18" ht="15.95" customHeight="1" x14ac:dyDescent="0.2">
      <c r="A22" s="241"/>
      <c r="B22" s="242"/>
      <c r="C22" s="94" t="s">
        <v>24</v>
      </c>
      <c r="D22" s="95" t="s">
        <v>23</v>
      </c>
      <c r="E22" s="48">
        <v>10.111746811999993</v>
      </c>
      <c r="F22" s="74">
        <v>1.4264366312785839</v>
      </c>
      <c r="G22" s="50">
        <v>1.2612711223129969</v>
      </c>
      <c r="H22" s="50">
        <v>1.2003290631695371</v>
      </c>
      <c r="I22" s="50">
        <v>0.464832880942458</v>
      </c>
      <c r="J22" s="50">
        <v>0.28482628225744588</v>
      </c>
      <c r="K22" s="50">
        <v>0.28133947751084243</v>
      </c>
      <c r="L22" s="50">
        <v>0.19441355341308664</v>
      </c>
      <c r="M22" s="50">
        <v>0.28318157300775448</v>
      </c>
      <c r="N22" s="50">
        <v>0.29931371323150557</v>
      </c>
      <c r="O22" s="50">
        <v>0.73821934647182896</v>
      </c>
      <c r="P22" s="50">
        <v>1.0125549894956425</v>
      </c>
      <c r="Q22" s="75">
        <v>1.3506020116604436</v>
      </c>
      <c r="R22" s="48">
        <v>8.7973206447521264</v>
      </c>
    </row>
    <row r="23" spans="1:18" ht="15.95" customHeight="1" x14ac:dyDescent="0.2">
      <c r="A23" s="241"/>
      <c r="B23" s="242"/>
      <c r="C23" s="94" t="s">
        <v>25</v>
      </c>
      <c r="D23" s="95" t="s">
        <v>23</v>
      </c>
      <c r="E23" s="96">
        <v>49.376000000000005</v>
      </c>
      <c r="F23" s="113">
        <v>8.2160458647214174</v>
      </c>
      <c r="G23" s="101">
        <v>7.2705281536870023</v>
      </c>
      <c r="H23" s="101">
        <v>6.9163439948304628</v>
      </c>
      <c r="I23" s="101">
        <v>2.684613262057542</v>
      </c>
      <c r="J23" s="101">
        <v>1.6374600967425541</v>
      </c>
      <c r="K23" s="101">
        <v>1.6261672684891573</v>
      </c>
      <c r="L23" s="101">
        <v>1.1200432385869132</v>
      </c>
      <c r="M23" s="101">
        <v>1.6364334759922454</v>
      </c>
      <c r="N23" s="101">
        <v>1.7236962397684943</v>
      </c>
      <c r="O23" s="101">
        <v>4.2491832855281704</v>
      </c>
      <c r="P23" s="101">
        <v>5.8322324825043577</v>
      </c>
      <c r="Q23" s="122">
        <v>7.7776788043395548</v>
      </c>
      <c r="R23" s="52">
        <v>50.690426167247878</v>
      </c>
    </row>
    <row r="24" spans="1:18" ht="15.95" customHeight="1" thickBot="1" x14ac:dyDescent="0.25">
      <c r="A24" s="241"/>
      <c r="B24" s="242"/>
      <c r="C24" s="103" t="s">
        <v>26</v>
      </c>
      <c r="D24" s="104" t="s">
        <v>23</v>
      </c>
      <c r="E24" s="105"/>
      <c r="F24" s="123"/>
      <c r="G24" s="107"/>
      <c r="H24" s="107"/>
      <c r="I24" s="107"/>
      <c r="J24" s="107"/>
      <c r="K24" s="107"/>
      <c r="L24" s="107"/>
      <c r="M24" s="107"/>
      <c r="N24" s="107"/>
      <c r="O24" s="107"/>
      <c r="P24" s="107"/>
      <c r="Q24" s="124"/>
      <c r="R24" s="53">
        <v>0</v>
      </c>
    </row>
    <row r="25" spans="1:18" ht="15.95" customHeight="1" x14ac:dyDescent="0.2">
      <c r="A25" s="241"/>
      <c r="B25" s="242"/>
      <c r="C25" s="92" t="s">
        <v>32</v>
      </c>
      <c r="D25" s="93"/>
      <c r="E25" s="76">
        <v>0.1827043831180471</v>
      </c>
      <c r="F25" s="71">
        <v>3.9140846772456578E-2</v>
      </c>
      <c r="G25" s="72">
        <v>3.2407676213523258E-2</v>
      </c>
      <c r="H25" s="72">
        <v>2.6840538121933662E-2</v>
      </c>
      <c r="I25" s="72">
        <v>9.2627207192949954E-3</v>
      </c>
      <c r="J25" s="72">
        <v>0</v>
      </c>
      <c r="K25" s="72">
        <v>0</v>
      </c>
      <c r="L25" s="72">
        <v>0</v>
      </c>
      <c r="M25" s="72">
        <v>0</v>
      </c>
      <c r="N25" s="72">
        <v>0</v>
      </c>
      <c r="O25" s="72">
        <v>1.5564434684792888E-2</v>
      </c>
      <c r="P25" s="72">
        <v>2.5195478781924848E-2</v>
      </c>
      <c r="Q25" s="73">
        <v>3.4292687824120878E-2</v>
      </c>
      <c r="R25" s="48">
        <v>0.1827043831180471</v>
      </c>
    </row>
    <row r="26" spans="1:18" ht="15.95" customHeight="1" x14ac:dyDescent="0.2">
      <c r="A26" s="241"/>
      <c r="B26" s="242"/>
      <c r="C26" s="94" t="s">
        <v>24</v>
      </c>
      <c r="D26" s="95" t="s">
        <v>23</v>
      </c>
      <c r="E26" s="48">
        <v>3.2734383118047106E-2</v>
      </c>
      <c r="F26" s="74">
        <v>5.9213556068474019E-3</v>
      </c>
      <c r="G26" s="50">
        <v>4.3787305425405133E-3</v>
      </c>
      <c r="H26" s="50">
        <v>4.0021379455773519E-3</v>
      </c>
      <c r="I26" s="50">
        <v>1.9959570268179875E-3</v>
      </c>
      <c r="J26" s="50">
        <v>0</v>
      </c>
      <c r="K26" s="50">
        <v>0</v>
      </c>
      <c r="L26" s="50">
        <v>0</v>
      </c>
      <c r="M26" s="50">
        <v>0</v>
      </c>
      <c r="N26" s="50">
        <v>0</v>
      </c>
      <c r="O26" s="50">
        <v>2.0690163987641605E-3</v>
      </c>
      <c r="P26" s="50">
        <v>3.6547149792251453E-3</v>
      </c>
      <c r="Q26" s="75">
        <v>4.9972490524492867E-3</v>
      </c>
      <c r="R26" s="48">
        <v>2.7019161552221848E-2</v>
      </c>
    </row>
    <row r="27" spans="1:18" ht="15.95" customHeight="1" x14ac:dyDescent="0.2">
      <c r="A27" s="241"/>
      <c r="B27" s="242"/>
      <c r="C27" s="94" t="s">
        <v>25</v>
      </c>
      <c r="D27" s="95" t="s">
        <v>23</v>
      </c>
      <c r="E27" s="96">
        <v>0.14996999999999999</v>
      </c>
      <c r="F27" s="113">
        <v>3.3219491165609176E-2</v>
      </c>
      <c r="G27" s="101">
        <v>2.8028945670982745E-2</v>
      </c>
      <c r="H27" s="101">
        <v>2.283840017635631E-2</v>
      </c>
      <c r="I27" s="101">
        <v>7.2667636924770079E-3</v>
      </c>
      <c r="J27" s="101">
        <v>0</v>
      </c>
      <c r="K27" s="101">
        <v>0</v>
      </c>
      <c r="L27" s="101">
        <v>0</v>
      </c>
      <c r="M27" s="101">
        <v>0</v>
      </c>
      <c r="N27" s="101">
        <v>0</v>
      </c>
      <c r="O27" s="101">
        <v>1.3495418286028727E-2</v>
      </c>
      <c r="P27" s="101">
        <v>2.1540763802699703E-2</v>
      </c>
      <c r="Q27" s="122">
        <v>2.9295438771671591E-2</v>
      </c>
      <c r="R27" s="52">
        <v>0.15568522156582526</v>
      </c>
    </row>
    <row r="28" spans="1:18" ht="15.95" customHeight="1" thickBot="1" x14ac:dyDescent="0.25">
      <c r="A28" s="241"/>
      <c r="B28" s="242"/>
      <c r="C28" s="125" t="s">
        <v>26</v>
      </c>
      <c r="D28" s="126" t="s">
        <v>23</v>
      </c>
      <c r="E28" s="127"/>
      <c r="F28" s="128"/>
      <c r="G28" s="129"/>
      <c r="H28" s="129"/>
      <c r="I28" s="129"/>
      <c r="J28" s="129"/>
      <c r="K28" s="129"/>
      <c r="L28" s="129"/>
      <c r="M28" s="129"/>
      <c r="N28" s="129"/>
      <c r="O28" s="129"/>
      <c r="P28" s="129"/>
      <c r="Q28" s="130"/>
      <c r="R28" s="77">
        <v>0</v>
      </c>
    </row>
    <row r="29" spans="1:18" ht="15.95" customHeight="1" x14ac:dyDescent="0.2">
      <c r="A29" s="241"/>
      <c r="B29" s="243"/>
      <c r="C29" s="131" t="s">
        <v>39</v>
      </c>
      <c r="D29" s="132"/>
      <c r="E29" s="78">
        <v>11.379264912</v>
      </c>
      <c r="F29" s="79">
        <v>1.88282288</v>
      </c>
      <c r="G29" s="45">
        <v>1.729192608</v>
      </c>
      <c r="H29" s="45">
        <v>1.6493569559999999</v>
      </c>
      <c r="I29" s="45">
        <v>0.59502245400000009</v>
      </c>
      <c r="J29" s="45">
        <v>0.26588268100000001</v>
      </c>
      <c r="K29" s="45">
        <v>0.27093271999999996</v>
      </c>
      <c r="L29" s="45">
        <v>0.19288010899999997</v>
      </c>
      <c r="M29" s="45">
        <v>0.26359205399999996</v>
      </c>
      <c r="N29" s="45">
        <v>0.28574321800000002</v>
      </c>
      <c r="O29" s="45">
        <v>0.99697623499999999</v>
      </c>
      <c r="P29" s="45">
        <v>1.387466256</v>
      </c>
      <c r="Q29" s="80">
        <v>1.8593967409999999</v>
      </c>
      <c r="R29" s="48">
        <v>11.379264912</v>
      </c>
    </row>
    <row r="30" spans="1:18" ht="15.95" customHeight="1" x14ac:dyDescent="0.2">
      <c r="A30" s="241"/>
      <c r="B30" s="243"/>
      <c r="C30" s="94" t="s">
        <v>24</v>
      </c>
      <c r="D30" s="95" t="s">
        <v>23</v>
      </c>
      <c r="E30" s="48">
        <v>1.9342649119999997</v>
      </c>
      <c r="F30" s="74">
        <v>0.27821231785515033</v>
      </c>
      <c r="G30" s="50">
        <v>0.255989692659079</v>
      </c>
      <c r="H30" s="50">
        <v>0.24391110854235487</v>
      </c>
      <c r="I30" s="50">
        <v>8.7871067116087276E-2</v>
      </c>
      <c r="J30" s="50">
        <v>3.8999165815091635E-2</v>
      </c>
      <c r="K30" s="50">
        <v>3.9942715852468808E-2</v>
      </c>
      <c r="L30" s="50">
        <v>2.8620550495088937E-2</v>
      </c>
      <c r="M30" s="50">
        <v>3.876178329640298E-2</v>
      </c>
      <c r="N30" s="50">
        <v>4.2433746964600561E-2</v>
      </c>
      <c r="O30" s="50">
        <v>0.14693301973708539</v>
      </c>
      <c r="P30" s="50">
        <v>0.20582405700529627</v>
      </c>
      <c r="Q30" s="75">
        <v>0.2753186236682641</v>
      </c>
      <c r="R30" s="48">
        <v>1.6828178490069701</v>
      </c>
    </row>
    <row r="31" spans="1:18" ht="15.95" customHeight="1" x14ac:dyDescent="0.2">
      <c r="A31" s="241"/>
      <c r="B31" s="243"/>
      <c r="C31" s="94" t="s">
        <v>25</v>
      </c>
      <c r="D31" s="95" t="s">
        <v>23</v>
      </c>
      <c r="E31" s="96">
        <v>9.4450000000000003</v>
      </c>
      <c r="F31" s="113">
        <v>1.6046105621448497</v>
      </c>
      <c r="G31" s="101">
        <v>1.473202915340921</v>
      </c>
      <c r="H31" s="101">
        <v>1.405445847457645</v>
      </c>
      <c r="I31" s="101">
        <v>0.50715138688391281</v>
      </c>
      <c r="J31" s="101">
        <v>0.22688351518490837</v>
      </c>
      <c r="K31" s="101">
        <v>0.23099000414753115</v>
      </c>
      <c r="L31" s="101">
        <v>0.16425955850491103</v>
      </c>
      <c r="M31" s="101">
        <v>0.22483027070359698</v>
      </c>
      <c r="N31" s="101">
        <v>0.24330947103539946</v>
      </c>
      <c r="O31" s="101">
        <v>0.8500432152629146</v>
      </c>
      <c r="P31" s="101">
        <v>1.1816421989947037</v>
      </c>
      <c r="Q31" s="122">
        <v>1.5840781173317358</v>
      </c>
      <c r="R31" s="52">
        <v>9.6964470629930286</v>
      </c>
    </row>
    <row r="32" spans="1:18" ht="15.95" customHeight="1" thickBot="1" x14ac:dyDescent="0.25">
      <c r="A32" s="241"/>
      <c r="B32" s="243"/>
      <c r="C32" s="133" t="s">
        <v>26</v>
      </c>
      <c r="D32" s="134" t="s">
        <v>23</v>
      </c>
      <c r="E32" s="135"/>
      <c r="F32" s="136"/>
      <c r="G32" s="137"/>
      <c r="H32" s="137"/>
      <c r="I32" s="137"/>
      <c r="J32" s="137"/>
      <c r="K32" s="137"/>
      <c r="L32" s="137"/>
      <c r="M32" s="137"/>
      <c r="N32" s="137"/>
      <c r="O32" s="137"/>
      <c r="P32" s="137"/>
      <c r="Q32" s="138"/>
      <c r="R32" s="81">
        <v>0</v>
      </c>
    </row>
    <row r="33" spans="1:18" ht="15.95" customHeight="1" x14ac:dyDescent="0.2">
      <c r="A33" s="241"/>
      <c r="B33" s="242"/>
      <c r="C33" s="92" t="s">
        <v>40</v>
      </c>
      <c r="D33" s="93"/>
      <c r="E33" s="76">
        <v>11.421480417999996</v>
      </c>
      <c r="F33" s="71">
        <v>1.8640091519999991</v>
      </c>
      <c r="G33" s="72">
        <v>1.7035315439999987</v>
      </c>
      <c r="H33" s="72">
        <v>1.5482791480000004</v>
      </c>
      <c r="I33" s="72">
        <v>0.61692890400000011</v>
      </c>
      <c r="J33" s="72">
        <v>0.31677565900000015</v>
      </c>
      <c r="K33" s="72">
        <v>0.31786791800000003</v>
      </c>
      <c r="L33" s="72">
        <v>0.29547631399999996</v>
      </c>
      <c r="M33" s="72">
        <v>0.31635034199999995</v>
      </c>
      <c r="N33" s="72">
        <v>0.32350658100000013</v>
      </c>
      <c r="O33" s="72">
        <v>0.97012119900000093</v>
      </c>
      <c r="P33" s="72">
        <v>1.359627455999999</v>
      </c>
      <c r="Q33" s="73">
        <v>1.7890062009999994</v>
      </c>
      <c r="R33" s="43">
        <v>11.421480417999996</v>
      </c>
    </row>
    <row r="34" spans="1:18" ht="15.95" customHeight="1" x14ac:dyDescent="0.2">
      <c r="A34" s="241"/>
      <c r="B34" s="242"/>
      <c r="C34" s="94" t="s">
        <v>24</v>
      </c>
      <c r="D34" s="95" t="s">
        <v>23</v>
      </c>
      <c r="E34" s="48">
        <v>1.9414804179999958</v>
      </c>
      <c r="F34" s="74">
        <v>0.27581790322277899</v>
      </c>
      <c r="G34" s="50">
        <v>0.25188162430317318</v>
      </c>
      <c r="H34" s="50">
        <v>0.22906405124581308</v>
      </c>
      <c r="I34" s="50">
        <v>9.1296118367203194E-2</v>
      </c>
      <c r="J34" s="50">
        <v>4.6772880442528308E-2</v>
      </c>
      <c r="K34" s="50">
        <v>4.7865139442528182E-2</v>
      </c>
      <c r="L34" s="50">
        <v>4.2926186527992072E-2</v>
      </c>
      <c r="M34" s="50">
        <v>4.7374189976967185E-2</v>
      </c>
      <c r="N34" s="50">
        <v>4.8370669770332997E-2</v>
      </c>
      <c r="O34" s="50">
        <v>0.14368683877656052</v>
      </c>
      <c r="P34" s="50">
        <v>0.20056609861830443</v>
      </c>
      <c r="Q34" s="75">
        <v>0.26343917082356172</v>
      </c>
      <c r="R34" s="48">
        <v>1.689060871517744</v>
      </c>
    </row>
    <row r="35" spans="1:18" ht="15.95" customHeight="1" x14ac:dyDescent="0.2">
      <c r="A35" s="241"/>
      <c r="B35" s="242"/>
      <c r="C35" s="94" t="s">
        <v>25</v>
      </c>
      <c r="D35" s="95" t="s">
        <v>23</v>
      </c>
      <c r="E35" s="96">
        <v>9.48</v>
      </c>
      <c r="F35" s="113">
        <v>1.5881912487772201</v>
      </c>
      <c r="G35" s="101">
        <v>1.4516499196968256</v>
      </c>
      <c r="H35" s="101">
        <v>1.3192150967541874</v>
      </c>
      <c r="I35" s="101">
        <v>0.52563278563279692</v>
      </c>
      <c r="J35" s="101">
        <v>0.27000277855747185</v>
      </c>
      <c r="K35" s="101">
        <v>0.27000277855747185</v>
      </c>
      <c r="L35" s="101">
        <v>0.25255012747200789</v>
      </c>
      <c r="M35" s="101">
        <v>0.26897615202303277</v>
      </c>
      <c r="N35" s="101">
        <v>0.27513591122966713</v>
      </c>
      <c r="O35" s="101">
        <v>0.82643436022344041</v>
      </c>
      <c r="P35" s="101">
        <v>1.1590613573816946</v>
      </c>
      <c r="Q35" s="122">
        <v>1.5255670301764377</v>
      </c>
      <c r="R35" s="52">
        <v>9.7324195464822552</v>
      </c>
    </row>
    <row r="36" spans="1:18" ht="15.95" customHeight="1" x14ac:dyDescent="0.2">
      <c r="A36" s="241"/>
      <c r="B36" s="242"/>
      <c r="C36" s="94" t="s">
        <v>26</v>
      </c>
      <c r="D36" s="95" t="s">
        <v>23</v>
      </c>
      <c r="E36" s="96"/>
      <c r="F36" s="113"/>
      <c r="G36" s="101"/>
      <c r="H36" s="101"/>
      <c r="I36" s="101"/>
      <c r="J36" s="101"/>
      <c r="K36" s="101"/>
      <c r="L36" s="101"/>
      <c r="M36" s="101"/>
      <c r="N36" s="101"/>
      <c r="O36" s="101"/>
      <c r="P36" s="101"/>
      <c r="Q36" s="122"/>
      <c r="R36" s="52">
        <v>0</v>
      </c>
    </row>
    <row r="37" spans="1:18" ht="15.95" customHeight="1" thickBot="1" x14ac:dyDescent="0.25">
      <c r="A37" s="244"/>
      <c r="B37" s="245"/>
      <c r="C37" s="103" t="s">
        <v>27</v>
      </c>
      <c r="D37" s="104" t="s">
        <v>23</v>
      </c>
      <c r="E37" s="105"/>
      <c r="F37" s="123"/>
      <c r="G37" s="107"/>
      <c r="H37" s="107"/>
      <c r="I37" s="107"/>
      <c r="J37" s="107"/>
      <c r="K37" s="107"/>
      <c r="L37" s="107"/>
      <c r="M37" s="107"/>
      <c r="N37" s="107"/>
      <c r="O37" s="107"/>
      <c r="P37" s="107"/>
      <c r="Q37" s="124"/>
      <c r="R37" s="53">
        <v>0</v>
      </c>
    </row>
    <row r="38" spans="1:18" s="60" customFormat="1" ht="15.95" customHeight="1" thickBot="1" x14ac:dyDescent="0.3">
      <c r="A38" s="82"/>
      <c r="B38" s="82"/>
      <c r="C38" s="139"/>
      <c r="D38" s="56" t="s">
        <v>28</v>
      </c>
      <c r="E38" s="57">
        <v>0.83001499394594536</v>
      </c>
      <c r="F38" s="83">
        <v>0.85202974839107493</v>
      </c>
      <c r="G38" s="59">
        <v>0.85214149676868367</v>
      </c>
      <c r="H38" s="59">
        <v>0.8520524857925601</v>
      </c>
      <c r="I38" s="59">
        <v>0.85201517099415536</v>
      </c>
      <c r="J38" s="59">
        <v>0.85234698717009605</v>
      </c>
      <c r="K38" s="59">
        <v>0.84941814907370372</v>
      </c>
      <c r="L38" s="59">
        <v>0.85472207248398235</v>
      </c>
      <c r="M38" s="59">
        <v>0.85024770424630303</v>
      </c>
      <c r="N38" s="59">
        <v>0.85048010578080646</v>
      </c>
      <c r="O38" s="59">
        <v>0.8518877446192572</v>
      </c>
      <c r="P38" s="59">
        <v>0.8524845186575104</v>
      </c>
      <c r="Q38" s="56">
        <v>0.8527455239247872</v>
      </c>
      <c r="R38" s="57">
        <v>0.85211541676718028</v>
      </c>
    </row>
  </sheetData>
  <mergeCells count="5">
    <mergeCell ref="A20:B37"/>
    <mergeCell ref="A3:D3"/>
    <mergeCell ref="A6:B10"/>
    <mergeCell ref="A12:D12"/>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opLeftCell="B1" workbookViewId="0">
      <selection activeCell="C123" sqref="C123"/>
    </sheetView>
  </sheetViews>
  <sheetFormatPr defaultRowHeight="12.75" x14ac:dyDescent="0.2"/>
  <cols>
    <col min="1" max="1" width="0" style="1" hidden="1" customWidth="1"/>
    <col min="2" max="2" width="78.140625" style="2" customWidth="1"/>
    <col min="3" max="3" width="24" style="2" customWidth="1"/>
    <col min="4" max="4" width="12.85546875" style="2" customWidth="1"/>
    <col min="5" max="5" width="17.42578125" style="2" customWidth="1"/>
    <col min="6" max="6" width="17.7109375" style="2" customWidth="1"/>
    <col min="7" max="7" width="13.5703125" style="2" customWidth="1"/>
    <col min="8" max="8" width="15.42578125" style="2" customWidth="1"/>
    <col min="9" max="10" width="9.5703125" style="2" bestFit="1" customWidth="1"/>
    <col min="11" max="244" width="9.140625" style="2"/>
    <col min="245" max="245" width="0" style="2" hidden="1" customWidth="1"/>
    <col min="246" max="246" width="78.140625" style="2" customWidth="1"/>
    <col min="247" max="247" width="24" style="2" customWidth="1"/>
    <col min="248" max="248" width="12.85546875" style="2" customWidth="1"/>
    <col min="249" max="249" width="17.42578125" style="2" customWidth="1"/>
    <col min="250" max="250" width="17.7109375" style="2" customWidth="1"/>
    <col min="251" max="251" width="13.5703125" style="2" customWidth="1"/>
    <col min="252" max="252" width="15.42578125" style="2" customWidth="1"/>
    <col min="253" max="257" width="9.140625" style="2"/>
    <col min="258" max="258" width="14.7109375" style="2" customWidth="1"/>
    <col min="259" max="264" width="9.140625" style="2"/>
    <col min="265" max="266" width="9.5703125" style="2" bestFit="1" customWidth="1"/>
    <col min="267" max="500" width="9.140625" style="2"/>
    <col min="501" max="501" width="0" style="2" hidden="1" customWidth="1"/>
    <col min="502" max="502" width="78.140625" style="2" customWidth="1"/>
    <col min="503" max="503" width="24" style="2" customWidth="1"/>
    <col min="504" max="504" width="12.85546875" style="2" customWidth="1"/>
    <col min="505" max="505" width="17.42578125" style="2" customWidth="1"/>
    <col min="506" max="506" width="17.7109375" style="2" customWidth="1"/>
    <col min="507" max="507" width="13.5703125" style="2" customWidth="1"/>
    <col min="508" max="508" width="15.42578125" style="2" customWidth="1"/>
    <col min="509" max="513" width="9.140625" style="2"/>
    <col min="514" max="514" width="14.7109375" style="2" customWidth="1"/>
    <col min="515" max="520" width="9.140625" style="2"/>
    <col min="521" max="522" width="9.5703125" style="2" bestFit="1" customWidth="1"/>
    <col min="523" max="756" width="9.140625" style="2"/>
    <col min="757" max="757" width="0" style="2" hidden="1" customWidth="1"/>
    <col min="758" max="758" width="78.140625" style="2" customWidth="1"/>
    <col min="759" max="759" width="24" style="2" customWidth="1"/>
    <col min="760" max="760" width="12.85546875" style="2" customWidth="1"/>
    <col min="761" max="761" width="17.42578125" style="2" customWidth="1"/>
    <col min="762" max="762" width="17.7109375" style="2" customWidth="1"/>
    <col min="763" max="763" width="13.5703125" style="2" customWidth="1"/>
    <col min="764" max="764" width="15.42578125" style="2" customWidth="1"/>
    <col min="765" max="769" width="9.140625" style="2"/>
    <col min="770" max="770" width="14.7109375" style="2" customWidth="1"/>
    <col min="771" max="776" width="9.140625" style="2"/>
    <col min="777" max="778" width="9.5703125" style="2" bestFit="1" customWidth="1"/>
    <col min="779" max="1012" width="9.140625" style="2"/>
    <col min="1013" max="1013" width="0" style="2" hidden="1" customWidth="1"/>
    <col min="1014" max="1014" width="78.140625" style="2" customWidth="1"/>
    <col min="1015" max="1015" width="24" style="2" customWidth="1"/>
    <col min="1016" max="1016" width="12.85546875" style="2" customWidth="1"/>
    <col min="1017" max="1017" width="17.42578125" style="2" customWidth="1"/>
    <col min="1018" max="1018" width="17.7109375" style="2" customWidth="1"/>
    <col min="1019" max="1019" width="13.5703125" style="2" customWidth="1"/>
    <col min="1020" max="1020" width="15.42578125" style="2" customWidth="1"/>
    <col min="1021" max="1025" width="9.140625" style="2"/>
    <col min="1026" max="1026" width="14.7109375" style="2" customWidth="1"/>
    <col min="1027" max="1032" width="9.140625" style="2"/>
    <col min="1033" max="1034" width="9.5703125" style="2" bestFit="1" customWidth="1"/>
    <col min="1035" max="1268" width="9.140625" style="2"/>
    <col min="1269" max="1269" width="0" style="2" hidden="1" customWidth="1"/>
    <col min="1270" max="1270" width="78.140625" style="2" customWidth="1"/>
    <col min="1271" max="1271" width="24" style="2" customWidth="1"/>
    <col min="1272" max="1272" width="12.85546875" style="2" customWidth="1"/>
    <col min="1273" max="1273" width="17.42578125" style="2" customWidth="1"/>
    <col min="1274" max="1274" width="17.7109375" style="2" customWidth="1"/>
    <col min="1275" max="1275" width="13.5703125" style="2" customWidth="1"/>
    <col min="1276" max="1276" width="15.42578125" style="2" customWidth="1"/>
    <col min="1277" max="1281" width="9.140625" style="2"/>
    <col min="1282" max="1282" width="14.7109375" style="2" customWidth="1"/>
    <col min="1283" max="1288" width="9.140625" style="2"/>
    <col min="1289" max="1290" width="9.5703125" style="2" bestFit="1" customWidth="1"/>
    <col min="1291" max="1524" width="9.140625" style="2"/>
    <col min="1525" max="1525" width="0" style="2" hidden="1" customWidth="1"/>
    <col min="1526" max="1526" width="78.140625" style="2" customWidth="1"/>
    <col min="1527" max="1527" width="24" style="2" customWidth="1"/>
    <col min="1528" max="1528" width="12.85546875" style="2" customWidth="1"/>
    <col min="1529" max="1529" width="17.42578125" style="2" customWidth="1"/>
    <col min="1530" max="1530" width="17.7109375" style="2" customWidth="1"/>
    <col min="1531" max="1531" width="13.5703125" style="2" customWidth="1"/>
    <col min="1532" max="1532" width="15.42578125" style="2" customWidth="1"/>
    <col min="1533" max="1537" width="9.140625" style="2"/>
    <col min="1538" max="1538" width="14.7109375" style="2" customWidth="1"/>
    <col min="1539" max="1544" width="9.140625" style="2"/>
    <col min="1545" max="1546" width="9.5703125" style="2" bestFit="1" customWidth="1"/>
    <col min="1547" max="1780" width="9.140625" style="2"/>
    <col min="1781" max="1781" width="0" style="2" hidden="1" customWidth="1"/>
    <col min="1782" max="1782" width="78.140625" style="2" customWidth="1"/>
    <col min="1783" max="1783" width="24" style="2" customWidth="1"/>
    <col min="1784" max="1784" width="12.85546875" style="2" customWidth="1"/>
    <col min="1785" max="1785" width="17.42578125" style="2" customWidth="1"/>
    <col min="1786" max="1786" width="17.7109375" style="2" customWidth="1"/>
    <col min="1787" max="1787" width="13.5703125" style="2" customWidth="1"/>
    <col min="1788" max="1788" width="15.42578125" style="2" customWidth="1"/>
    <col min="1789" max="1793" width="9.140625" style="2"/>
    <col min="1794" max="1794" width="14.7109375" style="2" customWidth="1"/>
    <col min="1795" max="1800" width="9.140625" style="2"/>
    <col min="1801" max="1802" width="9.5703125" style="2" bestFit="1" customWidth="1"/>
    <col min="1803" max="2036" width="9.140625" style="2"/>
    <col min="2037" max="2037" width="0" style="2" hidden="1" customWidth="1"/>
    <col min="2038" max="2038" width="78.140625" style="2" customWidth="1"/>
    <col min="2039" max="2039" width="24" style="2" customWidth="1"/>
    <col min="2040" max="2040" width="12.85546875" style="2" customWidth="1"/>
    <col min="2041" max="2041" width="17.42578125" style="2" customWidth="1"/>
    <col min="2042" max="2042" width="17.7109375" style="2" customWidth="1"/>
    <col min="2043" max="2043" width="13.5703125" style="2" customWidth="1"/>
    <col min="2044" max="2044" width="15.42578125" style="2" customWidth="1"/>
    <col min="2045" max="2049" width="9.140625" style="2"/>
    <col min="2050" max="2050" width="14.7109375" style="2" customWidth="1"/>
    <col min="2051" max="2056" width="9.140625" style="2"/>
    <col min="2057" max="2058" width="9.5703125" style="2" bestFit="1" customWidth="1"/>
    <col min="2059" max="2292" width="9.140625" style="2"/>
    <col min="2293" max="2293" width="0" style="2" hidden="1" customWidth="1"/>
    <col min="2294" max="2294" width="78.140625" style="2" customWidth="1"/>
    <col min="2295" max="2295" width="24" style="2" customWidth="1"/>
    <col min="2296" max="2296" width="12.85546875" style="2" customWidth="1"/>
    <col min="2297" max="2297" width="17.42578125" style="2" customWidth="1"/>
    <col min="2298" max="2298" width="17.7109375" style="2" customWidth="1"/>
    <col min="2299" max="2299" width="13.5703125" style="2" customWidth="1"/>
    <col min="2300" max="2300" width="15.42578125" style="2" customWidth="1"/>
    <col min="2301" max="2305" width="9.140625" style="2"/>
    <col min="2306" max="2306" width="14.7109375" style="2" customWidth="1"/>
    <col min="2307" max="2312" width="9.140625" style="2"/>
    <col min="2313" max="2314" width="9.5703125" style="2" bestFit="1" customWidth="1"/>
    <col min="2315" max="2548" width="9.140625" style="2"/>
    <col min="2549" max="2549" width="0" style="2" hidden="1" customWidth="1"/>
    <col min="2550" max="2550" width="78.140625" style="2" customWidth="1"/>
    <col min="2551" max="2551" width="24" style="2" customWidth="1"/>
    <col min="2552" max="2552" width="12.85546875" style="2" customWidth="1"/>
    <col min="2553" max="2553" width="17.42578125" style="2" customWidth="1"/>
    <col min="2554" max="2554" width="17.7109375" style="2" customWidth="1"/>
    <col min="2555" max="2555" width="13.5703125" style="2" customWidth="1"/>
    <col min="2556" max="2556" width="15.42578125" style="2" customWidth="1"/>
    <col min="2557" max="2561" width="9.140625" style="2"/>
    <col min="2562" max="2562" width="14.7109375" style="2" customWidth="1"/>
    <col min="2563" max="2568" width="9.140625" style="2"/>
    <col min="2569" max="2570" width="9.5703125" style="2" bestFit="1" customWidth="1"/>
    <col min="2571" max="2804" width="9.140625" style="2"/>
    <col min="2805" max="2805" width="0" style="2" hidden="1" customWidth="1"/>
    <col min="2806" max="2806" width="78.140625" style="2" customWidth="1"/>
    <col min="2807" max="2807" width="24" style="2" customWidth="1"/>
    <col min="2808" max="2808" width="12.85546875" style="2" customWidth="1"/>
    <col min="2809" max="2809" width="17.42578125" style="2" customWidth="1"/>
    <col min="2810" max="2810" width="17.7109375" style="2" customWidth="1"/>
    <col min="2811" max="2811" width="13.5703125" style="2" customWidth="1"/>
    <col min="2812" max="2812" width="15.42578125" style="2" customWidth="1"/>
    <col min="2813" max="2817" width="9.140625" style="2"/>
    <col min="2818" max="2818" width="14.7109375" style="2" customWidth="1"/>
    <col min="2819" max="2824" width="9.140625" style="2"/>
    <col min="2825" max="2826" width="9.5703125" style="2" bestFit="1" customWidth="1"/>
    <col min="2827" max="3060" width="9.140625" style="2"/>
    <col min="3061" max="3061" width="0" style="2" hidden="1" customWidth="1"/>
    <col min="3062" max="3062" width="78.140625" style="2" customWidth="1"/>
    <col min="3063" max="3063" width="24" style="2" customWidth="1"/>
    <col min="3064" max="3064" width="12.85546875" style="2" customWidth="1"/>
    <col min="3065" max="3065" width="17.42578125" style="2" customWidth="1"/>
    <col min="3066" max="3066" width="17.7109375" style="2" customWidth="1"/>
    <col min="3067" max="3067" width="13.5703125" style="2" customWidth="1"/>
    <col min="3068" max="3068" width="15.42578125" style="2" customWidth="1"/>
    <col min="3069" max="3073" width="9.140625" style="2"/>
    <col min="3074" max="3074" width="14.7109375" style="2" customWidth="1"/>
    <col min="3075" max="3080" width="9.140625" style="2"/>
    <col min="3081" max="3082" width="9.5703125" style="2" bestFit="1" customWidth="1"/>
    <col min="3083" max="3316" width="9.140625" style="2"/>
    <col min="3317" max="3317" width="0" style="2" hidden="1" customWidth="1"/>
    <col min="3318" max="3318" width="78.140625" style="2" customWidth="1"/>
    <col min="3319" max="3319" width="24" style="2" customWidth="1"/>
    <col min="3320" max="3320" width="12.85546875" style="2" customWidth="1"/>
    <col min="3321" max="3321" width="17.42578125" style="2" customWidth="1"/>
    <col min="3322" max="3322" width="17.7109375" style="2" customWidth="1"/>
    <col min="3323" max="3323" width="13.5703125" style="2" customWidth="1"/>
    <col min="3324" max="3324" width="15.42578125" style="2" customWidth="1"/>
    <col min="3325" max="3329" width="9.140625" style="2"/>
    <col min="3330" max="3330" width="14.7109375" style="2" customWidth="1"/>
    <col min="3331" max="3336" width="9.140625" style="2"/>
    <col min="3337" max="3338" width="9.5703125" style="2" bestFit="1" customWidth="1"/>
    <col min="3339" max="3572" width="9.140625" style="2"/>
    <col min="3573" max="3573" width="0" style="2" hidden="1" customWidth="1"/>
    <col min="3574" max="3574" width="78.140625" style="2" customWidth="1"/>
    <col min="3575" max="3575" width="24" style="2" customWidth="1"/>
    <col min="3576" max="3576" width="12.85546875" style="2" customWidth="1"/>
    <col min="3577" max="3577" width="17.42578125" style="2" customWidth="1"/>
    <col min="3578" max="3578" width="17.7109375" style="2" customWidth="1"/>
    <col min="3579" max="3579" width="13.5703125" style="2" customWidth="1"/>
    <col min="3580" max="3580" width="15.42578125" style="2" customWidth="1"/>
    <col min="3581" max="3585" width="9.140625" style="2"/>
    <col min="3586" max="3586" width="14.7109375" style="2" customWidth="1"/>
    <col min="3587" max="3592" width="9.140625" style="2"/>
    <col min="3593" max="3594" width="9.5703125" style="2" bestFit="1" customWidth="1"/>
    <col min="3595" max="3828" width="9.140625" style="2"/>
    <col min="3829" max="3829" width="0" style="2" hidden="1" customWidth="1"/>
    <col min="3830" max="3830" width="78.140625" style="2" customWidth="1"/>
    <col min="3831" max="3831" width="24" style="2" customWidth="1"/>
    <col min="3832" max="3832" width="12.85546875" style="2" customWidth="1"/>
    <col min="3833" max="3833" width="17.42578125" style="2" customWidth="1"/>
    <col min="3834" max="3834" width="17.7109375" style="2" customWidth="1"/>
    <col min="3835" max="3835" width="13.5703125" style="2" customWidth="1"/>
    <col min="3836" max="3836" width="15.42578125" style="2" customWidth="1"/>
    <col min="3837" max="3841" width="9.140625" style="2"/>
    <col min="3842" max="3842" width="14.7109375" style="2" customWidth="1"/>
    <col min="3843" max="3848" width="9.140625" style="2"/>
    <col min="3849" max="3850" width="9.5703125" style="2" bestFit="1" customWidth="1"/>
    <col min="3851" max="4084" width="9.140625" style="2"/>
    <col min="4085" max="4085" width="0" style="2" hidden="1" customWidth="1"/>
    <col min="4086" max="4086" width="78.140625" style="2" customWidth="1"/>
    <col min="4087" max="4087" width="24" style="2" customWidth="1"/>
    <col min="4088" max="4088" width="12.85546875" style="2" customWidth="1"/>
    <col min="4089" max="4089" width="17.42578125" style="2" customWidth="1"/>
    <col min="4090" max="4090" width="17.7109375" style="2" customWidth="1"/>
    <col min="4091" max="4091" width="13.5703125" style="2" customWidth="1"/>
    <col min="4092" max="4092" width="15.42578125" style="2" customWidth="1"/>
    <col min="4093" max="4097" width="9.140625" style="2"/>
    <col min="4098" max="4098" width="14.7109375" style="2" customWidth="1"/>
    <col min="4099" max="4104" width="9.140625" style="2"/>
    <col min="4105" max="4106" width="9.5703125" style="2" bestFit="1" customWidth="1"/>
    <col min="4107" max="4340" width="9.140625" style="2"/>
    <col min="4341" max="4341" width="0" style="2" hidden="1" customWidth="1"/>
    <col min="4342" max="4342" width="78.140625" style="2" customWidth="1"/>
    <col min="4343" max="4343" width="24" style="2" customWidth="1"/>
    <col min="4344" max="4344" width="12.85546875" style="2" customWidth="1"/>
    <col min="4345" max="4345" width="17.42578125" style="2" customWidth="1"/>
    <col min="4346" max="4346" width="17.7109375" style="2" customWidth="1"/>
    <col min="4347" max="4347" width="13.5703125" style="2" customWidth="1"/>
    <col min="4348" max="4348" width="15.42578125" style="2" customWidth="1"/>
    <col min="4349" max="4353" width="9.140625" style="2"/>
    <col min="4354" max="4354" width="14.7109375" style="2" customWidth="1"/>
    <col min="4355" max="4360" width="9.140625" style="2"/>
    <col min="4361" max="4362" width="9.5703125" style="2" bestFit="1" customWidth="1"/>
    <col min="4363" max="4596" width="9.140625" style="2"/>
    <col min="4597" max="4597" width="0" style="2" hidden="1" customWidth="1"/>
    <col min="4598" max="4598" width="78.140625" style="2" customWidth="1"/>
    <col min="4599" max="4599" width="24" style="2" customWidth="1"/>
    <col min="4600" max="4600" width="12.85546875" style="2" customWidth="1"/>
    <col min="4601" max="4601" width="17.42578125" style="2" customWidth="1"/>
    <col min="4602" max="4602" width="17.7109375" style="2" customWidth="1"/>
    <col min="4603" max="4603" width="13.5703125" style="2" customWidth="1"/>
    <col min="4604" max="4604" width="15.42578125" style="2" customWidth="1"/>
    <col min="4605" max="4609" width="9.140625" style="2"/>
    <col min="4610" max="4610" width="14.7109375" style="2" customWidth="1"/>
    <col min="4611" max="4616" width="9.140625" style="2"/>
    <col min="4617" max="4618" width="9.5703125" style="2" bestFit="1" customWidth="1"/>
    <col min="4619" max="4852" width="9.140625" style="2"/>
    <col min="4853" max="4853" width="0" style="2" hidden="1" customWidth="1"/>
    <col min="4854" max="4854" width="78.140625" style="2" customWidth="1"/>
    <col min="4855" max="4855" width="24" style="2" customWidth="1"/>
    <col min="4856" max="4856" width="12.85546875" style="2" customWidth="1"/>
    <col min="4857" max="4857" width="17.42578125" style="2" customWidth="1"/>
    <col min="4858" max="4858" width="17.7109375" style="2" customWidth="1"/>
    <col min="4859" max="4859" width="13.5703125" style="2" customWidth="1"/>
    <col min="4860" max="4860" width="15.42578125" style="2" customWidth="1"/>
    <col min="4861" max="4865" width="9.140625" style="2"/>
    <col min="4866" max="4866" width="14.7109375" style="2" customWidth="1"/>
    <col min="4867" max="4872" width="9.140625" style="2"/>
    <col min="4873" max="4874" width="9.5703125" style="2" bestFit="1" customWidth="1"/>
    <col min="4875" max="5108" width="9.140625" style="2"/>
    <col min="5109" max="5109" width="0" style="2" hidden="1" customWidth="1"/>
    <col min="5110" max="5110" width="78.140625" style="2" customWidth="1"/>
    <col min="5111" max="5111" width="24" style="2" customWidth="1"/>
    <col min="5112" max="5112" width="12.85546875" style="2" customWidth="1"/>
    <col min="5113" max="5113" width="17.42578125" style="2" customWidth="1"/>
    <col min="5114" max="5114" width="17.7109375" style="2" customWidth="1"/>
    <col min="5115" max="5115" width="13.5703125" style="2" customWidth="1"/>
    <col min="5116" max="5116" width="15.42578125" style="2" customWidth="1"/>
    <col min="5117" max="5121" width="9.140625" style="2"/>
    <col min="5122" max="5122" width="14.7109375" style="2" customWidth="1"/>
    <col min="5123" max="5128" width="9.140625" style="2"/>
    <col min="5129" max="5130" width="9.5703125" style="2" bestFit="1" customWidth="1"/>
    <col min="5131" max="5364" width="9.140625" style="2"/>
    <col min="5365" max="5365" width="0" style="2" hidden="1" customWidth="1"/>
    <col min="5366" max="5366" width="78.140625" style="2" customWidth="1"/>
    <col min="5367" max="5367" width="24" style="2" customWidth="1"/>
    <col min="5368" max="5368" width="12.85546875" style="2" customWidth="1"/>
    <col min="5369" max="5369" width="17.42578125" style="2" customWidth="1"/>
    <col min="5370" max="5370" width="17.7109375" style="2" customWidth="1"/>
    <col min="5371" max="5371" width="13.5703125" style="2" customWidth="1"/>
    <col min="5372" max="5372" width="15.42578125" style="2" customWidth="1"/>
    <col min="5373" max="5377" width="9.140625" style="2"/>
    <col min="5378" max="5378" width="14.7109375" style="2" customWidth="1"/>
    <col min="5379" max="5384" width="9.140625" style="2"/>
    <col min="5385" max="5386" width="9.5703125" style="2" bestFit="1" customWidth="1"/>
    <col min="5387" max="5620" width="9.140625" style="2"/>
    <col min="5621" max="5621" width="0" style="2" hidden="1" customWidth="1"/>
    <col min="5622" max="5622" width="78.140625" style="2" customWidth="1"/>
    <col min="5623" max="5623" width="24" style="2" customWidth="1"/>
    <col min="5624" max="5624" width="12.85546875" style="2" customWidth="1"/>
    <col min="5625" max="5625" width="17.42578125" style="2" customWidth="1"/>
    <col min="5626" max="5626" width="17.7109375" style="2" customWidth="1"/>
    <col min="5627" max="5627" width="13.5703125" style="2" customWidth="1"/>
    <col min="5628" max="5628" width="15.42578125" style="2" customWidth="1"/>
    <col min="5629" max="5633" width="9.140625" style="2"/>
    <col min="5634" max="5634" width="14.7109375" style="2" customWidth="1"/>
    <col min="5635" max="5640" width="9.140625" style="2"/>
    <col min="5641" max="5642" width="9.5703125" style="2" bestFit="1" customWidth="1"/>
    <col min="5643" max="5876" width="9.140625" style="2"/>
    <col min="5877" max="5877" width="0" style="2" hidden="1" customWidth="1"/>
    <col min="5878" max="5878" width="78.140625" style="2" customWidth="1"/>
    <col min="5879" max="5879" width="24" style="2" customWidth="1"/>
    <col min="5880" max="5880" width="12.85546875" style="2" customWidth="1"/>
    <col min="5881" max="5881" width="17.42578125" style="2" customWidth="1"/>
    <col min="5882" max="5882" width="17.7109375" style="2" customWidth="1"/>
    <col min="5883" max="5883" width="13.5703125" style="2" customWidth="1"/>
    <col min="5884" max="5884" width="15.42578125" style="2" customWidth="1"/>
    <col min="5885" max="5889" width="9.140625" style="2"/>
    <col min="5890" max="5890" width="14.7109375" style="2" customWidth="1"/>
    <col min="5891" max="5896" width="9.140625" style="2"/>
    <col min="5897" max="5898" width="9.5703125" style="2" bestFit="1" customWidth="1"/>
    <col min="5899" max="6132" width="9.140625" style="2"/>
    <col min="6133" max="6133" width="0" style="2" hidden="1" customWidth="1"/>
    <col min="6134" max="6134" width="78.140625" style="2" customWidth="1"/>
    <col min="6135" max="6135" width="24" style="2" customWidth="1"/>
    <col min="6136" max="6136" width="12.85546875" style="2" customWidth="1"/>
    <col min="6137" max="6137" width="17.42578125" style="2" customWidth="1"/>
    <col min="6138" max="6138" width="17.7109375" style="2" customWidth="1"/>
    <col min="6139" max="6139" width="13.5703125" style="2" customWidth="1"/>
    <col min="6140" max="6140" width="15.42578125" style="2" customWidth="1"/>
    <col min="6141" max="6145" width="9.140625" style="2"/>
    <col min="6146" max="6146" width="14.7109375" style="2" customWidth="1"/>
    <col min="6147" max="6152" width="9.140625" style="2"/>
    <col min="6153" max="6154" width="9.5703125" style="2" bestFit="1" customWidth="1"/>
    <col min="6155" max="6388" width="9.140625" style="2"/>
    <col min="6389" max="6389" width="0" style="2" hidden="1" customWidth="1"/>
    <col min="6390" max="6390" width="78.140625" style="2" customWidth="1"/>
    <col min="6391" max="6391" width="24" style="2" customWidth="1"/>
    <col min="6392" max="6392" width="12.85546875" style="2" customWidth="1"/>
    <col min="6393" max="6393" width="17.42578125" style="2" customWidth="1"/>
    <col min="6394" max="6394" width="17.7109375" style="2" customWidth="1"/>
    <col min="6395" max="6395" width="13.5703125" style="2" customWidth="1"/>
    <col min="6396" max="6396" width="15.42578125" style="2" customWidth="1"/>
    <col min="6397" max="6401" width="9.140625" style="2"/>
    <col min="6402" max="6402" width="14.7109375" style="2" customWidth="1"/>
    <col min="6403" max="6408" width="9.140625" style="2"/>
    <col min="6409" max="6410" width="9.5703125" style="2" bestFit="1" customWidth="1"/>
    <col min="6411" max="6644" width="9.140625" style="2"/>
    <col min="6645" max="6645" width="0" style="2" hidden="1" customWidth="1"/>
    <col min="6646" max="6646" width="78.140625" style="2" customWidth="1"/>
    <col min="6647" max="6647" width="24" style="2" customWidth="1"/>
    <col min="6648" max="6648" width="12.85546875" style="2" customWidth="1"/>
    <col min="6649" max="6649" width="17.42578125" style="2" customWidth="1"/>
    <col min="6650" max="6650" width="17.7109375" style="2" customWidth="1"/>
    <col min="6651" max="6651" width="13.5703125" style="2" customWidth="1"/>
    <col min="6652" max="6652" width="15.42578125" style="2" customWidth="1"/>
    <col min="6653" max="6657" width="9.140625" style="2"/>
    <col min="6658" max="6658" width="14.7109375" style="2" customWidth="1"/>
    <col min="6659" max="6664" width="9.140625" style="2"/>
    <col min="6665" max="6666" width="9.5703125" style="2" bestFit="1" customWidth="1"/>
    <col min="6667" max="6900" width="9.140625" style="2"/>
    <col min="6901" max="6901" width="0" style="2" hidden="1" customWidth="1"/>
    <col min="6902" max="6902" width="78.140625" style="2" customWidth="1"/>
    <col min="6903" max="6903" width="24" style="2" customWidth="1"/>
    <col min="6904" max="6904" width="12.85546875" style="2" customWidth="1"/>
    <col min="6905" max="6905" width="17.42578125" style="2" customWidth="1"/>
    <col min="6906" max="6906" width="17.7109375" style="2" customWidth="1"/>
    <col min="6907" max="6907" width="13.5703125" style="2" customWidth="1"/>
    <col min="6908" max="6908" width="15.42578125" style="2" customWidth="1"/>
    <col min="6909" max="6913" width="9.140625" style="2"/>
    <col min="6914" max="6914" width="14.7109375" style="2" customWidth="1"/>
    <col min="6915" max="6920" width="9.140625" style="2"/>
    <col min="6921" max="6922" width="9.5703125" style="2" bestFit="1" customWidth="1"/>
    <col min="6923" max="7156" width="9.140625" style="2"/>
    <col min="7157" max="7157" width="0" style="2" hidden="1" customWidth="1"/>
    <col min="7158" max="7158" width="78.140625" style="2" customWidth="1"/>
    <col min="7159" max="7159" width="24" style="2" customWidth="1"/>
    <col min="7160" max="7160" width="12.85546875" style="2" customWidth="1"/>
    <col min="7161" max="7161" width="17.42578125" style="2" customWidth="1"/>
    <col min="7162" max="7162" width="17.7109375" style="2" customWidth="1"/>
    <col min="7163" max="7163" width="13.5703125" style="2" customWidth="1"/>
    <col min="7164" max="7164" width="15.42578125" style="2" customWidth="1"/>
    <col min="7165" max="7169" width="9.140625" style="2"/>
    <col min="7170" max="7170" width="14.7109375" style="2" customWidth="1"/>
    <col min="7171" max="7176" width="9.140625" style="2"/>
    <col min="7177" max="7178" width="9.5703125" style="2" bestFit="1" customWidth="1"/>
    <col min="7179" max="7412" width="9.140625" style="2"/>
    <col min="7413" max="7413" width="0" style="2" hidden="1" customWidth="1"/>
    <col min="7414" max="7414" width="78.140625" style="2" customWidth="1"/>
    <col min="7415" max="7415" width="24" style="2" customWidth="1"/>
    <col min="7416" max="7416" width="12.85546875" style="2" customWidth="1"/>
    <col min="7417" max="7417" width="17.42578125" style="2" customWidth="1"/>
    <col min="7418" max="7418" width="17.7109375" style="2" customWidth="1"/>
    <col min="7419" max="7419" width="13.5703125" style="2" customWidth="1"/>
    <col min="7420" max="7420" width="15.42578125" style="2" customWidth="1"/>
    <col min="7421" max="7425" width="9.140625" style="2"/>
    <col min="7426" max="7426" width="14.7109375" style="2" customWidth="1"/>
    <col min="7427" max="7432" width="9.140625" style="2"/>
    <col min="7433" max="7434" width="9.5703125" style="2" bestFit="1" customWidth="1"/>
    <col min="7435" max="7668" width="9.140625" style="2"/>
    <col min="7669" max="7669" width="0" style="2" hidden="1" customWidth="1"/>
    <col min="7670" max="7670" width="78.140625" style="2" customWidth="1"/>
    <col min="7671" max="7671" width="24" style="2" customWidth="1"/>
    <col min="7672" max="7672" width="12.85546875" style="2" customWidth="1"/>
    <col min="7673" max="7673" width="17.42578125" style="2" customWidth="1"/>
    <col min="7674" max="7674" width="17.7109375" style="2" customWidth="1"/>
    <col min="7675" max="7675" width="13.5703125" style="2" customWidth="1"/>
    <col min="7676" max="7676" width="15.42578125" style="2" customWidth="1"/>
    <col min="7677" max="7681" width="9.140625" style="2"/>
    <col min="7682" max="7682" width="14.7109375" style="2" customWidth="1"/>
    <col min="7683" max="7688" width="9.140625" style="2"/>
    <col min="7689" max="7690" width="9.5703125" style="2" bestFit="1" customWidth="1"/>
    <col min="7691" max="7924" width="9.140625" style="2"/>
    <col min="7925" max="7925" width="0" style="2" hidden="1" customWidth="1"/>
    <col min="7926" max="7926" width="78.140625" style="2" customWidth="1"/>
    <col min="7927" max="7927" width="24" style="2" customWidth="1"/>
    <col min="7928" max="7928" width="12.85546875" style="2" customWidth="1"/>
    <col min="7929" max="7929" width="17.42578125" style="2" customWidth="1"/>
    <col min="7930" max="7930" width="17.7109375" style="2" customWidth="1"/>
    <col min="7931" max="7931" width="13.5703125" style="2" customWidth="1"/>
    <col min="7932" max="7932" width="15.42578125" style="2" customWidth="1"/>
    <col min="7933" max="7937" width="9.140625" style="2"/>
    <col min="7938" max="7938" width="14.7109375" style="2" customWidth="1"/>
    <col min="7939" max="7944" width="9.140625" style="2"/>
    <col min="7945" max="7946" width="9.5703125" style="2" bestFit="1" customWidth="1"/>
    <col min="7947" max="8180" width="9.140625" style="2"/>
    <col min="8181" max="8181" width="0" style="2" hidden="1" customWidth="1"/>
    <col min="8182" max="8182" width="78.140625" style="2" customWidth="1"/>
    <col min="8183" max="8183" width="24" style="2" customWidth="1"/>
    <col min="8184" max="8184" width="12.85546875" style="2" customWidth="1"/>
    <col min="8185" max="8185" width="17.42578125" style="2" customWidth="1"/>
    <col min="8186" max="8186" width="17.7109375" style="2" customWidth="1"/>
    <col min="8187" max="8187" width="13.5703125" style="2" customWidth="1"/>
    <col min="8188" max="8188" width="15.42578125" style="2" customWidth="1"/>
    <col min="8189" max="8193" width="9.140625" style="2"/>
    <col min="8194" max="8194" width="14.7109375" style="2" customWidth="1"/>
    <col min="8195" max="8200" width="9.140625" style="2"/>
    <col min="8201" max="8202" width="9.5703125" style="2" bestFit="1" customWidth="1"/>
    <col min="8203" max="8436" width="9.140625" style="2"/>
    <col min="8437" max="8437" width="0" style="2" hidden="1" customWidth="1"/>
    <col min="8438" max="8438" width="78.140625" style="2" customWidth="1"/>
    <col min="8439" max="8439" width="24" style="2" customWidth="1"/>
    <col min="8440" max="8440" width="12.85546875" style="2" customWidth="1"/>
    <col min="8441" max="8441" width="17.42578125" style="2" customWidth="1"/>
    <col min="8442" max="8442" width="17.7109375" style="2" customWidth="1"/>
    <col min="8443" max="8443" width="13.5703125" style="2" customWidth="1"/>
    <col min="8444" max="8444" width="15.42578125" style="2" customWidth="1"/>
    <col min="8445" max="8449" width="9.140625" style="2"/>
    <col min="8450" max="8450" width="14.7109375" style="2" customWidth="1"/>
    <col min="8451" max="8456" width="9.140625" style="2"/>
    <col min="8457" max="8458" width="9.5703125" style="2" bestFit="1" customWidth="1"/>
    <col min="8459" max="8692" width="9.140625" style="2"/>
    <col min="8693" max="8693" width="0" style="2" hidden="1" customWidth="1"/>
    <col min="8694" max="8694" width="78.140625" style="2" customWidth="1"/>
    <col min="8695" max="8695" width="24" style="2" customWidth="1"/>
    <col min="8696" max="8696" width="12.85546875" style="2" customWidth="1"/>
    <col min="8697" max="8697" width="17.42578125" style="2" customWidth="1"/>
    <col min="8698" max="8698" width="17.7109375" style="2" customWidth="1"/>
    <col min="8699" max="8699" width="13.5703125" style="2" customWidth="1"/>
    <col min="8700" max="8700" width="15.42578125" style="2" customWidth="1"/>
    <col min="8701" max="8705" width="9.140625" style="2"/>
    <col min="8706" max="8706" width="14.7109375" style="2" customWidth="1"/>
    <col min="8707" max="8712" width="9.140625" style="2"/>
    <col min="8713" max="8714" width="9.5703125" style="2" bestFit="1" customWidth="1"/>
    <col min="8715" max="8948" width="9.140625" style="2"/>
    <col min="8949" max="8949" width="0" style="2" hidden="1" customWidth="1"/>
    <col min="8950" max="8950" width="78.140625" style="2" customWidth="1"/>
    <col min="8951" max="8951" width="24" style="2" customWidth="1"/>
    <col min="8952" max="8952" width="12.85546875" style="2" customWidth="1"/>
    <col min="8953" max="8953" width="17.42578125" style="2" customWidth="1"/>
    <col min="8954" max="8954" width="17.7109375" style="2" customWidth="1"/>
    <col min="8955" max="8955" width="13.5703125" style="2" customWidth="1"/>
    <col min="8956" max="8956" width="15.42578125" style="2" customWidth="1"/>
    <col min="8957" max="8961" width="9.140625" style="2"/>
    <col min="8962" max="8962" width="14.7109375" style="2" customWidth="1"/>
    <col min="8963" max="8968" width="9.140625" style="2"/>
    <col min="8969" max="8970" width="9.5703125" style="2" bestFit="1" customWidth="1"/>
    <col min="8971" max="9204" width="9.140625" style="2"/>
    <col min="9205" max="9205" width="0" style="2" hidden="1" customWidth="1"/>
    <col min="9206" max="9206" width="78.140625" style="2" customWidth="1"/>
    <col min="9207" max="9207" width="24" style="2" customWidth="1"/>
    <col min="9208" max="9208" width="12.85546875" style="2" customWidth="1"/>
    <col min="9209" max="9209" width="17.42578125" style="2" customWidth="1"/>
    <col min="9210" max="9210" width="17.7109375" style="2" customWidth="1"/>
    <col min="9211" max="9211" width="13.5703125" style="2" customWidth="1"/>
    <col min="9212" max="9212" width="15.42578125" style="2" customWidth="1"/>
    <col min="9213" max="9217" width="9.140625" style="2"/>
    <col min="9218" max="9218" width="14.7109375" style="2" customWidth="1"/>
    <col min="9219" max="9224" width="9.140625" style="2"/>
    <col min="9225" max="9226" width="9.5703125" style="2" bestFit="1" customWidth="1"/>
    <col min="9227" max="9460" width="9.140625" style="2"/>
    <col min="9461" max="9461" width="0" style="2" hidden="1" customWidth="1"/>
    <col min="9462" max="9462" width="78.140625" style="2" customWidth="1"/>
    <col min="9463" max="9463" width="24" style="2" customWidth="1"/>
    <col min="9464" max="9464" width="12.85546875" style="2" customWidth="1"/>
    <col min="9465" max="9465" width="17.42578125" style="2" customWidth="1"/>
    <col min="9466" max="9466" width="17.7109375" style="2" customWidth="1"/>
    <col min="9467" max="9467" width="13.5703125" style="2" customWidth="1"/>
    <col min="9468" max="9468" width="15.42578125" style="2" customWidth="1"/>
    <col min="9469" max="9473" width="9.140625" style="2"/>
    <col min="9474" max="9474" width="14.7109375" style="2" customWidth="1"/>
    <col min="9475" max="9480" width="9.140625" style="2"/>
    <col min="9481" max="9482" width="9.5703125" style="2" bestFit="1" customWidth="1"/>
    <col min="9483" max="9716" width="9.140625" style="2"/>
    <col min="9717" max="9717" width="0" style="2" hidden="1" customWidth="1"/>
    <col min="9718" max="9718" width="78.140625" style="2" customWidth="1"/>
    <col min="9719" max="9719" width="24" style="2" customWidth="1"/>
    <col min="9720" max="9720" width="12.85546875" style="2" customWidth="1"/>
    <col min="9721" max="9721" width="17.42578125" style="2" customWidth="1"/>
    <col min="9722" max="9722" width="17.7109375" style="2" customWidth="1"/>
    <col min="9723" max="9723" width="13.5703125" style="2" customWidth="1"/>
    <col min="9724" max="9724" width="15.42578125" style="2" customWidth="1"/>
    <col min="9725" max="9729" width="9.140625" style="2"/>
    <col min="9730" max="9730" width="14.7109375" style="2" customWidth="1"/>
    <col min="9731" max="9736" width="9.140625" style="2"/>
    <col min="9737" max="9738" width="9.5703125" style="2" bestFit="1" customWidth="1"/>
    <col min="9739" max="9972" width="9.140625" style="2"/>
    <col min="9973" max="9973" width="0" style="2" hidden="1" customWidth="1"/>
    <col min="9974" max="9974" width="78.140625" style="2" customWidth="1"/>
    <col min="9975" max="9975" width="24" style="2" customWidth="1"/>
    <col min="9976" max="9976" width="12.85546875" style="2" customWidth="1"/>
    <col min="9977" max="9977" width="17.42578125" style="2" customWidth="1"/>
    <col min="9978" max="9978" width="17.7109375" style="2" customWidth="1"/>
    <col min="9979" max="9979" width="13.5703125" style="2" customWidth="1"/>
    <col min="9980" max="9980" width="15.42578125" style="2" customWidth="1"/>
    <col min="9981" max="9985" width="9.140625" style="2"/>
    <col min="9986" max="9986" width="14.7109375" style="2" customWidth="1"/>
    <col min="9987" max="9992" width="9.140625" style="2"/>
    <col min="9993" max="9994" width="9.5703125" style="2" bestFit="1" customWidth="1"/>
    <col min="9995" max="10228" width="9.140625" style="2"/>
    <col min="10229" max="10229" width="0" style="2" hidden="1" customWidth="1"/>
    <col min="10230" max="10230" width="78.140625" style="2" customWidth="1"/>
    <col min="10231" max="10231" width="24" style="2" customWidth="1"/>
    <col min="10232" max="10232" width="12.85546875" style="2" customWidth="1"/>
    <col min="10233" max="10233" width="17.42578125" style="2" customWidth="1"/>
    <col min="10234" max="10234" width="17.7109375" style="2" customWidth="1"/>
    <col min="10235" max="10235" width="13.5703125" style="2" customWidth="1"/>
    <col min="10236" max="10236" width="15.42578125" style="2" customWidth="1"/>
    <col min="10237" max="10241" width="9.140625" style="2"/>
    <col min="10242" max="10242" width="14.7109375" style="2" customWidth="1"/>
    <col min="10243" max="10248" width="9.140625" style="2"/>
    <col min="10249" max="10250" width="9.5703125" style="2" bestFit="1" customWidth="1"/>
    <col min="10251" max="10484" width="9.140625" style="2"/>
    <col min="10485" max="10485" width="0" style="2" hidden="1" customWidth="1"/>
    <col min="10486" max="10486" width="78.140625" style="2" customWidth="1"/>
    <col min="10487" max="10487" width="24" style="2" customWidth="1"/>
    <col min="10488" max="10488" width="12.85546875" style="2" customWidth="1"/>
    <col min="10489" max="10489" width="17.42578125" style="2" customWidth="1"/>
    <col min="10490" max="10490" width="17.7109375" style="2" customWidth="1"/>
    <col min="10491" max="10491" width="13.5703125" style="2" customWidth="1"/>
    <col min="10492" max="10492" width="15.42578125" style="2" customWidth="1"/>
    <col min="10493" max="10497" width="9.140625" style="2"/>
    <col min="10498" max="10498" width="14.7109375" style="2" customWidth="1"/>
    <col min="10499" max="10504" width="9.140625" style="2"/>
    <col min="10505" max="10506" width="9.5703125" style="2" bestFit="1" customWidth="1"/>
    <col min="10507" max="10740" width="9.140625" style="2"/>
    <col min="10741" max="10741" width="0" style="2" hidden="1" customWidth="1"/>
    <col min="10742" max="10742" width="78.140625" style="2" customWidth="1"/>
    <col min="10743" max="10743" width="24" style="2" customWidth="1"/>
    <col min="10744" max="10744" width="12.85546875" style="2" customWidth="1"/>
    <col min="10745" max="10745" width="17.42578125" style="2" customWidth="1"/>
    <col min="10746" max="10746" width="17.7109375" style="2" customWidth="1"/>
    <col min="10747" max="10747" width="13.5703125" style="2" customWidth="1"/>
    <col min="10748" max="10748" width="15.42578125" style="2" customWidth="1"/>
    <col min="10749" max="10753" width="9.140625" style="2"/>
    <col min="10754" max="10754" width="14.7109375" style="2" customWidth="1"/>
    <col min="10755" max="10760" width="9.140625" style="2"/>
    <col min="10761" max="10762" width="9.5703125" style="2" bestFit="1" customWidth="1"/>
    <col min="10763" max="10996" width="9.140625" style="2"/>
    <col min="10997" max="10997" width="0" style="2" hidden="1" customWidth="1"/>
    <col min="10998" max="10998" width="78.140625" style="2" customWidth="1"/>
    <col min="10999" max="10999" width="24" style="2" customWidth="1"/>
    <col min="11000" max="11000" width="12.85546875" style="2" customWidth="1"/>
    <col min="11001" max="11001" width="17.42578125" style="2" customWidth="1"/>
    <col min="11002" max="11002" width="17.7109375" style="2" customWidth="1"/>
    <col min="11003" max="11003" width="13.5703125" style="2" customWidth="1"/>
    <col min="11004" max="11004" width="15.42578125" style="2" customWidth="1"/>
    <col min="11005" max="11009" width="9.140625" style="2"/>
    <col min="11010" max="11010" width="14.7109375" style="2" customWidth="1"/>
    <col min="11011" max="11016" width="9.140625" style="2"/>
    <col min="11017" max="11018" width="9.5703125" style="2" bestFit="1" customWidth="1"/>
    <col min="11019" max="11252" width="9.140625" style="2"/>
    <col min="11253" max="11253" width="0" style="2" hidden="1" customWidth="1"/>
    <col min="11254" max="11254" width="78.140625" style="2" customWidth="1"/>
    <col min="11255" max="11255" width="24" style="2" customWidth="1"/>
    <col min="11256" max="11256" width="12.85546875" style="2" customWidth="1"/>
    <col min="11257" max="11257" width="17.42578125" style="2" customWidth="1"/>
    <col min="11258" max="11258" width="17.7109375" style="2" customWidth="1"/>
    <col min="11259" max="11259" width="13.5703125" style="2" customWidth="1"/>
    <col min="11260" max="11260" width="15.42578125" style="2" customWidth="1"/>
    <col min="11261" max="11265" width="9.140625" style="2"/>
    <col min="11266" max="11266" width="14.7109375" style="2" customWidth="1"/>
    <col min="11267" max="11272" width="9.140625" style="2"/>
    <col min="11273" max="11274" width="9.5703125" style="2" bestFit="1" customWidth="1"/>
    <col min="11275" max="11508" width="9.140625" style="2"/>
    <col min="11509" max="11509" width="0" style="2" hidden="1" customWidth="1"/>
    <col min="11510" max="11510" width="78.140625" style="2" customWidth="1"/>
    <col min="11511" max="11511" width="24" style="2" customWidth="1"/>
    <col min="11512" max="11512" width="12.85546875" style="2" customWidth="1"/>
    <col min="11513" max="11513" width="17.42578125" style="2" customWidth="1"/>
    <col min="11514" max="11514" width="17.7109375" style="2" customWidth="1"/>
    <col min="11515" max="11515" width="13.5703125" style="2" customWidth="1"/>
    <col min="11516" max="11516" width="15.42578125" style="2" customWidth="1"/>
    <col min="11517" max="11521" width="9.140625" style="2"/>
    <col min="11522" max="11522" width="14.7109375" style="2" customWidth="1"/>
    <col min="11523" max="11528" width="9.140625" style="2"/>
    <col min="11529" max="11530" width="9.5703125" style="2" bestFit="1" customWidth="1"/>
    <col min="11531" max="11764" width="9.140625" style="2"/>
    <col min="11765" max="11765" width="0" style="2" hidden="1" customWidth="1"/>
    <col min="11766" max="11766" width="78.140625" style="2" customWidth="1"/>
    <col min="11767" max="11767" width="24" style="2" customWidth="1"/>
    <col min="11768" max="11768" width="12.85546875" style="2" customWidth="1"/>
    <col min="11769" max="11769" width="17.42578125" style="2" customWidth="1"/>
    <col min="11770" max="11770" width="17.7109375" style="2" customWidth="1"/>
    <col min="11771" max="11771" width="13.5703125" style="2" customWidth="1"/>
    <col min="11772" max="11772" width="15.42578125" style="2" customWidth="1"/>
    <col min="11773" max="11777" width="9.140625" style="2"/>
    <col min="11778" max="11778" width="14.7109375" style="2" customWidth="1"/>
    <col min="11779" max="11784" width="9.140625" style="2"/>
    <col min="11785" max="11786" width="9.5703125" style="2" bestFit="1" customWidth="1"/>
    <col min="11787" max="12020" width="9.140625" style="2"/>
    <col min="12021" max="12021" width="0" style="2" hidden="1" customWidth="1"/>
    <col min="12022" max="12022" width="78.140625" style="2" customWidth="1"/>
    <col min="12023" max="12023" width="24" style="2" customWidth="1"/>
    <col min="12024" max="12024" width="12.85546875" style="2" customWidth="1"/>
    <col min="12025" max="12025" width="17.42578125" style="2" customWidth="1"/>
    <col min="12026" max="12026" width="17.7109375" style="2" customWidth="1"/>
    <col min="12027" max="12027" width="13.5703125" style="2" customWidth="1"/>
    <col min="12028" max="12028" width="15.42578125" style="2" customWidth="1"/>
    <col min="12029" max="12033" width="9.140625" style="2"/>
    <col min="12034" max="12034" width="14.7109375" style="2" customWidth="1"/>
    <col min="12035" max="12040" width="9.140625" style="2"/>
    <col min="12041" max="12042" width="9.5703125" style="2" bestFit="1" customWidth="1"/>
    <col min="12043" max="12276" width="9.140625" style="2"/>
    <col min="12277" max="12277" width="0" style="2" hidden="1" customWidth="1"/>
    <col min="12278" max="12278" width="78.140625" style="2" customWidth="1"/>
    <col min="12279" max="12279" width="24" style="2" customWidth="1"/>
    <col min="12280" max="12280" width="12.85546875" style="2" customWidth="1"/>
    <col min="12281" max="12281" width="17.42578125" style="2" customWidth="1"/>
    <col min="12282" max="12282" width="17.7109375" style="2" customWidth="1"/>
    <col min="12283" max="12283" width="13.5703125" style="2" customWidth="1"/>
    <col min="12284" max="12284" width="15.42578125" style="2" customWidth="1"/>
    <col min="12285" max="12289" width="9.140625" style="2"/>
    <col min="12290" max="12290" width="14.7109375" style="2" customWidth="1"/>
    <col min="12291" max="12296" width="9.140625" style="2"/>
    <col min="12297" max="12298" width="9.5703125" style="2" bestFit="1" customWidth="1"/>
    <col min="12299" max="12532" width="9.140625" style="2"/>
    <col min="12533" max="12533" width="0" style="2" hidden="1" customWidth="1"/>
    <col min="12534" max="12534" width="78.140625" style="2" customWidth="1"/>
    <col min="12535" max="12535" width="24" style="2" customWidth="1"/>
    <col min="12536" max="12536" width="12.85546875" style="2" customWidth="1"/>
    <col min="12537" max="12537" width="17.42578125" style="2" customWidth="1"/>
    <col min="12538" max="12538" width="17.7109375" style="2" customWidth="1"/>
    <col min="12539" max="12539" width="13.5703125" style="2" customWidth="1"/>
    <col min="12540" max="12540" width="15.42578125" style="2" customWidth="1"/>
    <col min="12541" max="12545" width="9.140625" style="2"/>
    <col min="12546" max="12546" width="14.7109375" style="2" customWidth="1"/>
    <col min="12547" max="12552" width="9.140625" style="2"/>
    <col min="12553" max="12554" width="9.5703125" style="2" bestFit="1" customWidth="1"/>
    <col min="12555" max="12788" width="9.140625" style="2"/>
    <col min="12789" max="12789" width="0" style="2" hidden="1" customWidth="1"/>
    <col min="12790" max="12790" width="78.140625" style="2" customWidth="1"/>
    <col min="12791" max="12791" width="24" style="2" customWidth="1"/>
    <col min="12792" max="12792" width="12.85546875" style="2" customWidth="1"/>
    <col min="12793" max="12793" width="17.42578125" style="2" customWidth="1"/>
    <col min="12794" max="12794" width="17.7109375" style="2" customWidth="1"/>
    <col min="12795" max="12795" width="13.5703125" style="2" customWidth="1"/>
    <col min="12796" max="12796" width="15.42578125" style="2" customWidth="1"/>
    <col min="12797" max="12801" width="9.140625" style="2"/>
    <col min="12802" max="12802" width="14.7109375" style="2" customWidth="1"/>
    <col min="12803" max="12808" width="9.140625" style="2"/>
    <col min="12809" max="12810" width="9.5703125" style="2" bestFit="1" customWidth="1"/>
    <col min="12811" max="13044" width="9.140625" style="2"/>
    <col min="13045" max="13045" width="0" style="2" hidden="1" customWidth="1"/>
    <col min="13046" max="13046" width="78.140625" style="2" customWidth="1"/>
    <col min="13047" max="13047" width="24" style="2" customWidth="1"/>
    <col min="13048" max="13048" width="12.85546875" style="2" customWidth="1"/>
    <col min="13049" max="13049" width="17.42578125" style="2" customWidth="1"/>
    <col min="13050" max="13050" width="17.7109375" style="2" customWidth="1"/>
    <col min="13051" max="13051" width="13.5703125" style="2" customWidth="1"/>
    <col min="13052" max="13052" width="15.42578125" style="2" customWidth="1"/>
    <col min="13053" max="13057" width="9.140625" style="2"/>
    <col min="13058" max="13058" width="14.7109375" style="2" customWidth="1"/>
    <col min="13059" max="13064" width="9.140625" style="2"/>
    <col min="13065" max="13066" width="9.5703125" style="2" bestFit="1" customWidth="1"/>
    <col min="13067" max="13300" width="9.140625" style="2"/>
    <col min="13301" max="13301" width="0" style="2" hidden="1" customWidth="1"/>
    <col min="13302" max="13302" width="78.140625" style="2" customWidth="1"/>
    <col min="13303" max="13303" width="24" style="2" customWidth="1"/>
    <col min="13304" max="13304" width="12.85546875" style="2" customWidth="1"/>
    <col min="13305" max="13305" width="17.42578125" style="2" customWidth="1"/>
    <col min="13306" max="13306" width="17.7109375" style="2" customWidth="1"/>
    <col min="13307" max="13307" width="13.5703125" style="2" customWidth="1"/>
    <col min="13308" max="13308" width="15.42578125" style="2" customWidth="1"/>
    <col min="13309" max="13313" width="9.140625" style="2"/>
    <col min="13314" max="13314" width="14.7109375" style="2" customWidth="1"/>
    <col min="13315" max="13320" width="9.140625" style="2"/>
    <col min="13321" max="13322" width="9.5703125" style="2" bestFit="1" customWidth="1"/>
    <col min="13323" max="13556" width="9.140625" style="2"/>
    <col min="13557" max="13557" width="0" style="2" hidden="1" customWidth="1"/>
    <col min="13558" max="13558" width="78.140625" style="2" customWidth="1"/>
    <col min="13559" max="13559" width="24" style="2" customWidth="1"/>
    <col min="13560" max="13560" width="12.85546875" style="2" customWidth="1"/>
    <col min="13561" max="13561" width="17.42578125" style="2" customWidth="1"/>
    <col min="13562" max="13562" width="17.7109375" style="2" customWidth="1"/>
    <col min="13563" max="13563" width="13.5703125" style="2" customWidth="1"/>
    <col min="13564" max="13564" width="15.42578125" style="2" customWidth="1"/>
    <col min="13565" max="13569" width="9.140625" style="2"/>
    <col min="13570" max="13570" width="14.7109375" style="2" customWidth="1"/>
    <col min="13571" max="13576" width="9.140625" style="2"/>
    <col min="13577" max="13578" width="9.5703125" style="2" bestFit="1" customWidth="1"/>
    <col min="13579" max="13812" width="9.140625" style="2"/>
    <col min="13813" max="13813" width="0" style="2" hidden="1" customWidth="1"/>
    <col min="13814" max="13814" width="78.140625" style="2" customWidth="1"/>
    <col min="13815" max="13815" width="24" style="2" customWidth="1"/>
    <col min="13816" max="13816" width="12.85546875" style="2" customWidth="1"/>
    <col min="13817" max="13817" width="17.42578125" style="2" customWidth="1"/>
    <col min="13818" max="13818" width="17.7109375" style="2" customWidth="1"/>
    <col min="13819" max="13819" width="13.5703125" style="2" customWidth="1"/>
    <col min="13820" max="13820" width="15.42578125" style="2" customWidth="1"/>
    <col min="13821" max="13825" width="9.140625" style="2"/>
    <col min="13826" max="13826" width="14.7109375" style="2" customWidth="1"/>
    <col min="13827" max="13832" width="9.140625" style="2"/>
    <col min="13833" max="13834" width="9.5703125" style="2" bestFit="1" customWidth="1"/>
    <col min="13835" max="14068" width="9.140625" style="2"/>
    <col min="14069" max="14069" width="0" style="2" hidden="1" customWidth="1"/>
    <col min="14070" max="14070" width="78.140625" style="2" customWidth="1"/>
    <col min="14071" max="14071" width="24" style="2" customWidth="1"/>
    <col min="14072" max="14072" width="12.85546875" style="2" customWidth="1"/>
    <col min="14073" max="14073" width="17.42578125" style="2" customWidth="1"/>
    <col min="14074" max="14074" width="17.7109375" style="2" customWidth="1"/>
    <col min="14075" max="14075" width="13.5703125" style="2" customWidth="1"/>
    <col min="14076" max="14076" width="15.42578125" style="2" customWidth="1"/>
    <col min="14077" max="14081" width="9.140625" style="2"/>
    <col min="14082" max="14082" width="14.7109375" style="2" customWidth="1"/>
    <col min="14083" max="14088" width="9.140625" style="2"/>
    <col min="14089" max="14090" width="9.5703125" style="2" bestFit="1" customWidth="1"/>
    <col min="14091" max="14324" width="9.140625" style="2"/>
    <col min="14325" max="14325" width="0" style="2" hidden="1" customWidth="1"/>
    <col min="14326" max="14326" width="78.140625" style="2" customWidth="1"/>
    <col min="14327" max="14327" width="24" style="2" customWidth="1"/>
    <col min="14328" max="14328" width="12.85546875" style="2" customWidth="1"/>
    <col min="14329" max="14329" width="17.42578125" style="2" customWidth="1"/>
    <col min="14330" max="14330" width="17.7109375" style="2" customWidth="1"/>
    <col min="14331" max="14331" width="13.5703125" style="2" customWidth="1"/>
    <col min="14332" max="14332" width="15.42578125" style="2" customWidth="1"/>
    <col min="14333" max="14337" width="9.140625" style="2"/>
    <col min="14338" max="14338" width="14.7109375" style="2" customWidth="1"/>
    <col min="14339" max="14344" width="9.140625" style="2"/>
    <col min="14345" max="14346" width="9.5703125" style="2" bestFit="1" customWidth="1"/>
    <col min="14347" max="14580" width="9.140625" style="2"/>
    <col min="14581" max="14581" width="0" style="2" hidden="1" customWidth="1"/>
    <col min="14582" max="14582" width="78.140625" style="2" customWidth="1"/>
    <col min="14583" max="14583" width="24" style="2" customWidth="1"/>
    <col min="14584" max="14584" width="12.85546875" style="2" customWidth="1"/>
    <col min="14585" max="14585" width="17.42578125" style="2" customWidth="1"/>
    <col min="14586" max="14586" width="17.7109375" style="2" customWidth="1"/>
    <col min="14587" max="14587" width="13.5703125" style="2" customWidth="1"/>
    <col min="14588" max="14588" width="15.42578125" style="2" customWidth="1"/>
    <col min="14589" max="14593" width="9.140625" style="2"/>
    <col min="14594" max="14594" width="14.7109375" style="2" customWidth="1"/>
    <col min="14595" max="14600" width="9.140625" style="2"/>
    <col min="14601" max="14602" width="9.5703125" style="2" bestFit="1" customWidth="1"/>
    <col min="14603" max="14836" width="9.140625" style="2"/>
    <col min="14837" max="14837" width="0" style="2" hidden="1" customWidth="1"/>
    <col min="14838" max="14838" width="78.140625" style="2" customWidth="1"/>
    <col min="14839" max="14839" width="24" style="2" customWidth="1"/>
    <col min="14840" max="14840" width="12.85546875" style="2" customWidth="1"/>
    <col min="14841" max="14841" width="17.42578125" style="2" customWidth="1"/>
    <col min="14842" max="14842" width="17.7109375" style="2" customWidth="1"/>
    <col min="14843" max="14843" width="13.5703125" style="2" customWidth="1"/>
    <col min="14844" max="14844" width="15.42578125" style="2" customWidth="1"/>
    <col min="14845" max="14849" width="9.140625" style="2"/>
    <col min="14850" max="14850" width="14.7109375" style="2" customWidth="1"/>
    <col min="14851" max="14856" width="9.140625" style="2"/>
    <col min="14857" max="14858" width="9.5703125" style="2" bestFit="1" customWidth="1"/>
    <col min="14859" max="15092" width="9.140625" style="2"/>
    <col min="15093" max="15093" width="0" style="2" hidden="1" customWidth="1"/>
    <col min="15094" max="15094" width="78.140625" style="2" customWidth="1"/>
    <col min="15095" max="15095" width="24" style="2" customWidth="1"/>
    <col min="15096" max="15096" width="12.85546875" style="2" customWidth="1"/>
    <col min="15097" max="15097" width="17.42578125" style="2" customWidth="1"/>
    <col min="15098" max="15098" width="17.7109375" style="2" customWidth="1"/>
    <col min="15099" max="15099" width="13.5703125" style="2" customWidth="1"/>
    <col min="15100" max="15100" width="15.42578125" style="2" customWidth="1"/>
    <col min="15101" max="15105" width="9.140625" style="2"/>
    <col min="15106" max="15106" width="14.7109375" style="2" customWidth="1"/>
    <col min="15107" max="15112" width="9.140625" style="2"/>
    <col min="15113" max="15114" width="9.5703125" style="2" bestFit="1" customWidth="1"/>
    <col min="15115" max="15348" width="9.140625" style="2"/>
    <col min="15349" max="15349" width="0" style="2" hidden="1" customWidth="1"/>
    <col min="15350" max="15350" width="78.140625" style="2" customWidth="1"/>
    <col min="15351" max="15351" width="24" style="2" customWidth="1"/>
    <col min="15352" max="15352" width="12.85546875" style="2" customWidth="1"/>
    <col min="15353" max="15353" width="17.42578125" style="2" customWidth="1"/>
    <col min="15354" max="15354" width="17.7109375" style="2" customWidth="1"/>
    <col min="15355" max="15355" width="13.5703125" style="2" customWidth="1"/>
    <col min="15356" max="15356" width="15.42578125" style="2" customWidth="1"/>
    <col min="15357" max="15361" width="9.140625" style="2"/>
    <col min="15362" max="15362" width="14.7109375" style="2" customWidth="1"/>
    <col min="15363" max="15368" width="9.140625" style="2"/>
    <col min="15369" max="15370" width="9.5703125" style="2" bestFit="1" customWidth="1"/>
    <col min="15371" max="15604" width="9.140625" style="2"/>
    <col min="15605" max="15605" width="0" style="2" hidden="1" customWidth="1"/>
    <col min="15606" max="15606" width="78.140625" style="2" customWidth="1"/>
    <col min="15607" max="15607" width="24" style="2" customWidth="1"/>
    <col min="15608" max="15608" width="12.85546875" style="2" customWidth="1"/>
    <col min="15609" max="15609" width="17.42578125" style="2" customWidth="1"/>
    <col min="15610" max="15610" width="17.7109375" style="2" customWidth="1"/>
    <col min="15611" max="15611" width="13.5703125" style="2" customWidth="1"/>
    <col min="15612" max="15612" width="15.42578125" style="2" customWidth="1"/>
    <col min="15613" max="15617" width="9.140625" style="2"/>
    <col min="15618" max="15618" width="14.7109375" style="2" customWidth="1"/>
    <col min="15619" max="15624" width="9.140625" style="2"/>
    <col min="15625" max="15626" width="9.5703125" style="2" bestFit="1" customWidth="1"/>
    <col min="15627" max="15860" width="9.140625" style="2"/>
    <col min="15861" max="15861" width="0" style="2" hidden="1" customWidth="1"/>
    <col min="15862" max="15862" width="78.140625" style="2" customWidth="1"/>
    <col min="15863" max="15863" width="24" style="2" customWidth="1"/>
    <col min="15864" max="15864" width="12.85546875" style="2" customWidth="1"/>
    <col min="15865" max="15865" width="17.42578125" style="2" customWidth="1"/>
    <col min="15866" max="15866" width="17.7109375" style="2" customWidth="1"/>
    <col min="15867" max="15867" width="13.5703125" style="2" customWidth="1"/>
    <col min="15868" max="15868" width="15.42578125" style="2" customWidth="1"/>
    <col min="15869" max="15873" width="9.140625" style="2"/>
    <col min="15874" max="15874" width="14.7109375" style="2" customWidth="1"/>
    <col min="15875" max="15880" width="9.140625" style="2"/>
    <col min="15881" max="15882" width="9.5703125" style="2" bestFit="1" customWidth="1"/>
    <col min="15883" max="16116" width="9.140625" style="2"/>
    <col min="16117" max="16117" width="0" style="2" hidden="1" customWidth="1"/>
    <col min="16118" max="16118" width="78.140625" style="2" customWidth="1"/>
    <col min="16119" max="16119" width="24" style="2" customWidth="1"/>
    <col min="16120" max="16120" width="12.85546875" style="2" customWidth="1"/>
    <col min="16121" max="16121" width="17.42578125" style="2" customWidth="1"/>
    <col min="16122" max="16122" width="17.7109375" style="2" customWidth="1"/>
    <col min="16123" max="16123" width="13.5703125" style="2" customWidth="1"/>
    <col min="16124" max="16124" width="15.42578125" style="2" customWidth="1"/>
    <col min="16125" max="16129" width="9.140625" style="2"/>
    <col min="16130" max="16130" width="14.7109375" style="2" customWidth="1"/>
    <col min="16131" max="16136" width="9.140625" style="2"/>
    <col min="16137" max="16138" width="9.5703125" style="2" bestFit="1" customWidth="1"/>
    <col min="16139" max="16384" width="9.140625" style="2"/>
  </cols>
  <sheetData>
    <row r="1" spans="1:8" x14ac:dyDescent="0.2">
      <c r="B1" s="250" t="s">
        <v>41</v>
      </c>
      <c r="C1" s="250"/>
      <c r="D1" s="250"/>
      <c r="E1" s="250"/>
      <c r="F1" s="250"/>
    </row>
    <row r="2" spans="1:8" ht="13.5" thickBot="1" x14ac:dyDescent="0.25">
      <c r="B2" s="250" t="s">
        <v>42</v>
      </c>
      <c r="C2" s="250"/>
      <c r="D2" s="250"/>
      <c r="E2" s="250"/>
      <c r="F2" s="250"/>
    </row>
    <row r="3" spans="1:8" ht="12.75" customHeight="1" x14ac:dyDescent="0.2">
      <c r="A3" s="161" t="s">
        <v>43</v>
      </c>
      <c r="B3" s="257" t="s">
        <v>44</v>
      </c>
      <c r="C3" s="259" t="s">
        <v>45</v>
      </c>
      <c r="D3" s="251" t="s">
        <v>46</v>
      </c>
      <c r="E3" s="251" t="s">
        <v>47</v>
      </c>
      <c r="F3" s="144"/>
      <c r="G3" s="253" t="s">
        <v>48</v>
      </c>
      <c r="H3" s="255" t="s">
        <v>49</v>
      </c>
    </row>
    <row r="4" spans="1:8" ht="51" customHeight="1" thickBot="1" x14ac:dyDescent="0.25">
      <c r="A4" s="161"/>
      <c r="B4" s="258"/>
      <c r="C4" s="260"/>
      <c r="D4" s="252"/>
      <c r="E4" s="252"/>
      <c r="F4" s="145" t="s">
        <v>50</v>
      </c>
      <c r="G4" s="254"/>
      <c r="H4" s="256"/>
    </row>
    <row r="5" spans="1:8" ht="13.5" thickBot="1" x14ac:dyDescent="0.25">
      <c r="A5" s="162">
        <v>1</v>
      </c>
      <c r="B5" s="170" t="s">
        <v>51</v>
      </c>
      <c r="C5" s="3">
        <v>1593403.2958099998</v>
      </c>
      <c r="D5" s="3">
        <v>2016027.9841638329</v>
      </c>
      <c r="E5" s="3">
        <v>2085541.3596655012</v>
      </c>
      <c r="F5" s="5">
        <v>2408168.1424684413</v>
      </c>
      <c r="G5" s="6">
        <v>-419198.28668292757</v>
      </c>
      <c r="H5" s="4">
        <v>1988969.8557855138</v>
      </c>
    </row>
    <row r="6" spans="1:8" x14ac:dyDescent="0.2">
      <c r="A6" s="163">
        <v>1.1000000000000001</v>
      </c>
      <c r="B6" s="16" t="s">
        <v>52</v>
      </c>
      <c r="C6" s="7">
        <v>38563.965100000001</v>
      </c>
      <c r="D6" s="7">
        <v>23063.520000000004</v>
      </c>
      <c r="E6" s="7">
        <v>37619.281606243196</v>
      </c>
      <c r="F6" s="9">
        <v>72504.923171587041</v>
      </c>
      <c r="G6" s="10">
        <v>-41487.92550627295</v>
      </c>
      <c r="H6" s="8">
        <v>31016.997665314084</v>
      </c>
    </row>
    <row r="7" spans="1:8" ht="25.5" customHeight="1" x14ac:dyDescent="0.2">
      <c r="A7" s="15" t="s">
        <v>53</v>
      </c>
      <c r="B7" s="171" t="s">
        <v>54</v>
      </c>
      <c r="C7" s="164">
        <v>7258.7770799999998</v>
      </c>
      <c r="D7" s="141">
        <v>0</v>
      </c>
      <c r="E7" s="141">
        <v>1305.0861041259859</v>
      </c>
      <c r="F7" s="146">
        <v>26003.875686299729</v>
      </c>
      <c r="G7" s="140">
        <v>-21949.928020985641</v>
      </c>
      <c r="H7" s="151">
        <v>4053.9476653140882</v>
      </c>
    </row>
    <row r="8" spans="1:8" ht="25.5" customHeight="1" x14ac:dyDescent="0.2">
      <c r="A8" s="15" t="s">
        <v>55</v>
      </c>
      <c r="B8" s="171" t="s">
        <v>56</v>
      </c>
      <c r="C8" s="164">
        <v>13173.418439999999</v>
      </c>
      <c r="D8" s="141">
        <v>4688.0666514706336</v>
      </c>
      <c r="E8" s="141">
        <v>17901.654061890036</v>
      </c>
      <c r="F8" s="146">
        <v>15670.630688017849</v>
      </c>
      <c r="G8" s="140">
        <v>-6180.0006880178498</v>
      </c>
      <c r="H8" s="151">
        <v>9490.6299999999992</v>
      </c>
    </row>
    <row r="9" spans="1:8" ht="25.5" customHeight="1" x14ac:dyDescent="0.2">
      <c r="A9" s="15" t="s">
        <v>57</v>
      </c>
      <c r="B9" s="171" t="s">
        <v>58</v>
      </c>
      <c r="C9" s="164">
        <v>510.90168</v>
      </c>
      <c r="D9" s="141">
        <v>704.36022780000008</v>
      </c>
      <c r="E9" s="141">
        <v>739.77008065099994</v>
      </c>
      <c r="F9" s="146">
        <v>829.67766335999988</v>
      </c>
      <c r="G9" s="140">
        <v>-89.677663359999883</v>
      </c>
      <c r="H9" s="151">
        <v>740</v>
      </c>
    </row>
    <row r="10" spans="1:8" ht="25.5" customHeight="1" x14ac:dyDescent="0.2">
      <c r="A10" s="15" t="s">
        <v>59</v>
      </c>
      <c r="B10" s="171" t="s">
        <v>60</v>
      </c>
      <c r="C10" s="164">
        <v>478.51465999999999</v>
      </c>
      <c r="D10" s="141">
        <v>965.35129445756786</v>
      </c>
      <c r="E10" s="141">
        <v>818.41288209999993</v>
      </c>
      <c r="F10" s="146">
        <v>1067.4903273299999</v>
      </c>
      <c r="G10" s="140">
        <v>-102.4903273299999</v>
      </c>
      <c r="H10" s="151">
        <v>965</v>
      </c>
    </row>
    <row r="11" spans="1:8" ht="25.5" customHeight="1" x14ac:dyDescent="0.2">
      <c r="A11" s="15" t="s">
        <v>61</v>
      </c>
      <c r="B11" s="171" t="s">
        <v>62</v>
      </c>
      <c r="C11" s="164">
        <v>401.29089999999997</v>
      </c>
      <c r="D11" s="141">
        <v>916.28833499999996</v>
      </c>
      <c r="E11" s="141">
        <v>1065.1363403975099</v>
      </c>
      <c r="F11" s="146">
        <v>1219.1740100000002</v>
      </c>
      <c r="G11" s="140">
        <v>-492.35401000000013</v>
      </c>
      <c r="H11" s="151">
        <v>726.82</v>
      </c>
    </row>
    <row r="12" spans="1:8" ht="25.5" customHeight="1" x14ac:dyDescent="0.2">
      <c r="A12" s="15" t="s">
        <v>63</v>
      </c>
      <c r="B12" s="171" t="s">
        <v>64</v>
      </c>
      <c r="C12" s="164">
        <v>653.71822000000009</v>
      </c>
      <c r="D12" s="141">
        <v>960</v>
      </c>
      <c r="E12" s="141">
        <v>959.85</v>
      </c>
      <c r="F12" s="146">
        <v>1255.1399999999999</v>
      </c>
      <c r="G12" s="140">
        <v>-295.13999999999987</v>
      </c>
      <c r="H12" s="151">
        <v>960</v>
      </c>
    </row>
    <row r="13" spans="1:8" ht="25.5" customHeight="1" x14ac:dyDescent="0.2">
      <c r="A13" s="15" t="s">
        <v>65</v>
      </c>
      <c r="B13" s="171" t="s">
        <v>66</v>
      </c>
      <c r="C13" s="164"/>
      <c r="D13" s="141"/>
      <c r="E13" s="141"/>
      <c r="F13" s="146"/>
      <c r="G13" s="140">
        <v>0</v>
      </c>
      <c r="H13" s="151"/>
    </row>
    <row r="14" spans="1:8" ht="25.5" customHeight="1" x14ac:dyDescent="0.2">
      <c r="A14" s="15" t="s">
        <v>67</v>
      </c>
      <c r="B14" s="171" t="s">
        <v>68</v>
      </c>
      <c r="C14" s="164"/>
      <c r="D14" s="141"/>
      <c r="E14" s="141"/>
      <c r="F14" s="146"/>
      <c r="G14" s="140">
        <v>0</v>
      </c>
      <c r="H14" s="151"/>
    </row>
    <row r="15" spans="1:8" ht="25.5" customHeight="1" x14ac:dyDescent="0.2">
      <c r="A15" s="15" t="s">
        <v>69</v>
      </c>
      <c r="B15" s="171" t="s">
        <v>70</v>
      </c>
      <c r="C15" s="164"/>
      <c r="D15" s="141"/>
      <c r="E15" s="141"/>
      <c r="F15" s="146"/>
      <c r="G15" s="140">
        <v>0</v>
      </c>
      <c r="H15" s="151"/>
    </row>
    <row r="16" spans="1:8" ht="25.5" customHeight="1" x14ac:dyDescent="0.2">
      <c r="A16" s="15" t="s">
        <v>71</v>
      </c>
      <c r="B16" s="171" t="s">
        <v>72</v>
      </c>
      <c r="C16" s="164">
        <v>16087.34412</v>
      </c>
      <c r="D16" s="141">
        <v>14829.453491271803</v>
      </c>
      <c r="E16" s="141">
        <v>14829.372137078666</v>
      </c>
      <c r="F16" s="146">
        <v>26458.934796579462</v>
      </c>
      <c r="G16" s="140">
        <v>-12378.334796579462</v>
      </c>
      <c r="H16" s="151">
        <v>14080.6</v>
      </c>
    </row>
    <row r="17" spans="1:8" ht="25.5" customHeight="1" x14ac:dyDescent="0.2">
      <c r="A17" s="15" t="s">
        <v>71</v>
      </c>
      <c r="B17" s="171" t="s">
        <v>73</v>
      </c>
      <c r="C17" s="164">
        <v>2581.9535100000003</v>
      </c>
      <c r="D17" s="141">
        <v>5880.7870000000003</v>
      </c>
      <c r="E17" s="141">
        <v>5880.6987775166672</v>
      </c>
      <c r="F17" s="146">
        <v>16606.452989689202</v>
      </c>
      <c r="G17" s="140">
        <v>-2525.8529896892014</v>
      </c>
      <c r="H17" s="151">
        <v>14080.6</v>
      </c>
    </row>
    <row r="18" spans="1:8" ht="25.5" customHeight="1" thickBot="1" x14ac:dyDescent="0.25">
      <c r="A18" s="15" t="s">
        <v>71</v>
      </c>
      <c r="B18" s="171" t="s">
        <v>74</v>
      </c>
      <c r="C18" s="164">
        <v>8008.1519200000002</v>
      </c>
      <c r="D18" s="141">
        <v>8948.6664912718024</v>
      </c>
      <c r="E18" s="141">
        <v>8948.673359561999</v>
      </c>
      <c r="F18" s="146">
        <v>9852.4818068902605</v>
      </c>
      <c r="G18" s="140">
        <v>-9852.4818068902605</v>
      </c>
      <c r="H18" s="151">
        <v>0</v>
      </c>
    </row>
    <row r="19" spans="1:8" x14ac:dyDescent="0.2">
      <c r="A19" s="163">
        <v>1.2</v>
      </c>
      <c r="B19" s="16" t="s">
        <v>75</v>
      </c>
      <c r="C19" s="11">
        <v>24841.687680000003</v>
      </c>
      <c r="D19" s="11">
        <v>57402.067952709636</v>
      </c>
      <c r="E19" s="11">
        <v>62154.591400889294</v>
      </c>
      <c r="F19" s="13">
        <v>84238.075342175405</v>
      </c>
      <c r="G19" s="14">
        <v>-45608.204207965704</v>
      </c>
      <c r="H19" s="12">
        <v>38629.871134209694</v>
      </c>
    </row>
    <row r="20" spans="1:8" ht="62.25" customHeight="1" x14ac:dyDescent="0.2">
      <c r="A20" s="15" t="s">
        <v>76</v>
      </c>
      <c r="B20" s="171" t="s">
        <v>77</v>
      </c>
      <c r="C20" s="164">
        <v>6968.2449400000005</v>
      </c>
      <c r="D20" s="141">
        <v>13940.769059410313</v>
      </c>
      <c r="E20" s="141">
        <v>17691.418741207806</v>
      </c>
      <c r="F20" s="146">
        <v>23483.692653184669</v>
      </c>
      <c r="G20" s="140">
        <v>-13689.252653184671</v>
      </c>
      <c r="H20" s="151">
        <v>9794.4399999999987</v>
      </c>
    </row>
    <row r="21" spans="1:8" ht="25.5" x14ac:dyDescent="0.2">
      <c r="A21" s="15" t="s">
        <v>78</v>
      </c>
      <c r="B21" s="171" t="s">
        <v>79</v>
      </c>
      <c r="C21" s="164">
        <v>7435.9866099999999</v>
      </c>
      <c r="D21" s="141">
        <v>25183</v>
      </c>
      <c r="E21" s="141">
        <v>24769.099518633338</v>
      </c>
      <c r="F21" s="146">
        <v>31114.03628</v>
      </c>
      <c r="G21" s="140">
        <v>-27201.825145790302</v>
      </c>
      <c r="H21" s="151">
        <v>3912.2111342096978</v>
      </c>
    </row>
    <row r="22" spans="1:8" ht="51" x14ac:dyDescent="0.2">
      <c r="A22" s="15" t="s">
        <v>80</v>
      </c>
      <c r="B22" s="171" t="s">
        <v>81</v>
      </c>
      <c r="C22" s="164">
        <v>5100.6641399999999</v>
      </c>
      <c r="D22" s="141">
        <v>8857.7741348574018</v>
      </c>
      <c r="E22" s="141">
        <v>9084.5609084970802</v>
      </c>
      <c r="F22" s="146">
        <v>11448.338006911328</v>
      </c>
      <c r="G22" s="140">
        <v>3106.4419930886706</v>
      </c>
      <c r="H22" s="151">
        <v>14554.779999999999</v>
      </c>
    </row>
    <row r="23" spans="1:8" ht="63.75" x14ac:dyDescent="0.2">
      <c r="A23" s="15" t="s">
        <v>82</v>
      </c>
      <c r="B23" s="171" t="s">
        <v>83</v>
      </c>
      <c r="C23" s="164">
        <v>459.40100999999999</v>
      </c>
      <c r="D23" s="141">
        <v>1258.7512747419278</v>
      </c>
      <c r="E23" s="141">
        <v>1605.2595900000001</v>
      </c>
      <c r="F23" s="146">
        <v>1892.3345947639505</v>
      </c>
      <c r="G23" s="140">
        <v>-506.17459476395038</v>
      </c>
      <c r="H23" s="151">
        <v>1386.16</v>
      </c>
    </row>
    <row r="24" spans="1:8" ht="38.25" x14ac:dyDescent="0.2">
      <c r="A24" s="15" t="s">
        <v>84</v>
      </c>
      <c r="B24" s="171" t="s">
        <v>85</v>
      </c>
      <c r="C24" s="164"/>
      <c r="D24" s="141"/>
      <c r="E24" s="141"/>
      <c r="F24" s="146"/>
      <c r="G24" s="140">
        <v>0</v>
      </c>
      <c r="H24" s="151"/>
    </row>
    <row r="25" spans="1:8" ht="51" x14ac:dyDescent="0.2">
      <c r="A25" s="15" t="s">
        <v>86</v>
      </c>
      <c r="B25" s="171" t="s">
        <v>87</v>
      </c>
      <c r="C25" s="164">
        <v>4848.5136500000008</v>
      </c>
      <c r="D25" s="141">
        <v>8126.4942058000006</v>
      </c>
      <c r="E25" s="141">
        <v>8976.432674051066</v>
      </c>
      <c r="F25" s="146">
        <v>16261.010838085453</v>
      </c>
      <c r="G25" s="140">
        <v>-7313.730838085452</v>
      </c>
      <c r="H25" s="151">
        <v>8947.2800000000007</v>
      </c>
    </row>
    <row r="26" spans="1:8" ht="26.25" thickBot="1" x14ac:dyDescent="0.25">
      <c r="A26" s="15"/>
      <c r="B26" s="171" t="s">
        <v>88</v>
      </c>
      <c r="C26" s="164">
        <v>28.877330000000001</v>
      </c>
      <c r="D26" s="141">
        <v>35.279277900000004</v>
      </c>
      <c r="E26" s="141">
        <v>27.819968499999998</v>
      </c>
      <c r="F26" s="146">
        <v>38.662969230000002</v>
      </c>
      <c r="G26" s="140">
        <v>-3.6629692300000016</v>
      </c>
      <c r="H26" s="151">
        <v>35</v>
      </c>
    </row>
    <row r="27" spans="1:8" x14ac:dyDescent="0.2">
      <c r="A27" s="15" t="s">
        <v>89</v>
      </c>
      <c r="B27" s="16" t="s">
        <v>90</v>
      </c>
      <c r="C27" s="7">
        <v>1329709.5510799999</v>
      </c>
      <c r="D27" s="17">
        <v>1701675.0869537219</v>
      </c>
      <c r="E27" s="17">
        <v>1752488.6090725174</v>
      </c>
      <c r="F27" s="18">
        <v>1983699.8898248062</v>
      </c>
      <c r="G27" s="10">
        <v>-314238.92325880704</v>
      </c>
      <c r="H27" s="8">
        <v>1669460.9665659992</v>
      </c>
    </row>
    <row r="28" spans="1:8" ht="90" thickBot="1" x14ac:dyDescent="0.25">
      <c r="A28" s="15" t="s">
        <v>91</v>
      </c>
      <c r="B28" s="171" t="s">
        <v>92</v>
      </c>
      <c r="C28" s="164">
        <v>1329709.5510799999</v>
      </c>
      <c r="D28" s="141">
        <v>1701675.0869537219</v>
      </c>
      <c r="E28" s="141">
        <v>1752488.6090725174</v>
      </c>
      <c r="F28" s="146">
        <v>1983699.8898248062</v>
      </c>
      <c r="G28" s="140">
        <v>-314238.92325880704</v>
      </c>
      <c r="H28" s="151">
        <v>1669460.9665659992</v>
      </c>
    </row>
    <row r="29" spans="1:8" x14ac:dyDescent="0.2">
      <c r="A29" s="15" t="s">
        <v>93</v>
      </c>
      <c r="B29" s="16" t="s">
        <v>94</v>
      </c>
      <c r="C29" s="7">
        <v>0</v>
      </c>
      <c r="D29" s="17">
        <v>0</v>
      </c>
      <c r="E29" s="17">
        <v>0</v>
      </c>
      <c r="F29" s="18">
        <v>0</v>
      </c>
      <c r="G29" s="10">
        <v>0</v>
      </c>
      <c r="H29" s="8">
        <v>0</v>
      </c>
    </row>
    <row r="30" spans="1:8" ht="26.25" thickBot="1" x14ac:dyDescent="0.25">
      <c r="A30" s="15" t="s">
        <v>95</v>
      </c>
      <c r="B30" s="171" t="s">
        <v>96</v>
      </c>
      <c r="C30" s="164">
        <v>0</v>
      </c>
      <c r="D30" s="141">
        <v>0</v>
      </c>
      <c r="E30" s="141">
        <v>0</v>
      </c>
      <c r="F30" s="146">
        <v>0</v>
      </c>
      <c r="G30" s="140">
        <v>0</v>
      </c>
      <c r="H30" s="151">
        <v>0</v>
      </c>
    </row>
    <row r="31" spans="1:8" x14ac:dyDescent="0.2">
      <c r="A31" s="15" t="s">
        <v>97</v>
      </c>
      <c r="B31" s="172" t="s">
        <v>98</v>
      </c>
      <c r="C31" s="7">
        <v>54973.762769999994</v>
      </c>
      <c r="D31" s="17">
        <v>61893</v>
      </c>
      <c r="E31" s="17">
        <v>61948.57242933142</v>
      </c>
      <c r="F31" s="18">
        <v>84916</v>
      </c>
      <c r="G31" s="10">
        <v>-3850.6000000000058</v>
      </c>
      <c r="H31" s="8">
        <v>81065.399999999994</v>
      </c>
    </row>
    <row r="32" spans="1:8" ht="26.25" thickBot="1" x14ac:dyDescent="0.25">
      <c r="A32" s="15" t="s">
        <v>99</v>
      </c>
      <c r="B32" s="171" t="s">
        <v>100</v>
      </c>
      <c r="C32" s="164">
        <v>54973.762769999994</v>
      </c>
      <c r="D32" s="141">
        <v>61893</v>
      </c>
      <c r="E32" s="141">
        <v>61948.57242933142</v>
      </c>
      <c r="F32" s="146">
        <v>84916</v>
      </c>
      <c r="G32" s="140">
        <v>-3850.6000000000058</v>
      </c>
      <c r="H32" s="151">
        <v>81065.399999999994</v>
      </c>
    </row>
    <row r="33" spans="1:8" x14ac:dyDescent="0.2">
      <c r="A33" s="15" t="s">
        <v>101</v>
      </c>
      <c r="B33" s="172" t="s">
        <v>102</v>
      </c>
      <c r="C33" s="7">
        <v>12063.375180000003</v>
      </c>
      <c r="D33" s="17">
        <v>13616.460000000001</v>
      </c>
      <c r="E33" s="17">
        <v>13661.448043052915</v>
      </c>
      <c r="F33" s="18">
        <v>18681.52</v>
      </c>
      <c r="G33" s="10">
        <v>-847.13200000000143</v>
      </c>
      <c r="H33" s="8">
        <v>17834.387999999999</v>
      </c>
    </row>
    <row r="34" spans="1:8" ht="26.25" thickBot="1" x14ac:dyDescent="0.25">
      <c r="A34" s="15" t="s">
        <v>103</v>
      </c>
      <c r="B34" s="171" t="s">
        <v>104</v>
      </c>
      <c r="C34" s="164">
        <v>12063.375180000003</v>
      </c>
      <c r="D34" s="141">
        <v>13616.460000000001</v>
      </c>
      <c r="E34" s="141">
        <v>13661.448043052915</v>
      </c>
      <c r="F34" s="146">
        <v>18681.52</v>
      </c>
      <c r="G34" s="140">
        <v>-847.13200000000143</v>
      </c>
      <c r="H34" s="151">
        <v>17834.387999999999</v>
      </c>
    </row>
    <row r="35" spans="1:8" x14ac:dyDescent="0.2">
      <c r="A35" s="15" t="s">
        <v>105</v>
      </c>
      <c r="B35" s="172" t="s">
        <v>106</v>
      </c>
      <c r="C35" s="7">
        <v>80961.936470000001</v>
      </c>
      <c r="D35" s="17">
        <v>86977.005969999998</v>
      </c>
      <c r="E35" s="17">
        <v>86245.698229999995</v>
      </c>
      <c r="F35" s="18">
        <v>86878.725100000011</v>
      </c>
      <c r="G35" s="10">
        <v>-5337.0351000000082</v>
      </c>
      <c r="H35" s="8">
        <v>81541.69</v>
      </c>
    </row>
    <row r="36" spans="1:8" ht="26.25" thickBot="1" x14ac:dyDescent="0.25">
      <c r="A36" s="15" t="s">
        <v>107</v>
      </c>
      <c r="B36" s="171" t="s">
        <v>108</v>
      </c>
      <c r="C36" s="164">
        <v>80961.936470000001</v>
      </c>
      <c r="D36" s="141">
        <v>86977.005969999998</v>
      </c>
      <c r="E36" s="141">
        <v>86245.698229999995</v>
      </c>
      <c r="F36" s="146">
        <v>86878.725100000011</v>
      </c>
      <c r="G36" s="140">
        <v>-5337.0351000000082</v>
      </c>
      <c r="H36" s="151">
        <v>81541.69</v>
      </c>
    </row>
    <row r="37" spans="1:8" x14ac:dyDescent="0.2">
      <c r="A37" s="15" t="s">
        <v>109</v>
      </c>
      <c r="B37" s="16" t="s">
        <v>110</v>
      </c>
      <c r="C37" s="7">
        <v>52289.017530000012</v>
      </c>
      <c r="D37" s="17">
        <v>71400.843287401178</v>
      </c>
      <c r="E37" s="17">
        <v>71423.158883467055</v>
      </c>
      <c r="F37" s="18">
        <v>77249.009029872817</v>
      </c>
      <c r="G37" s="10">
        <v>-7828.4666098818743</v>
      </c>
      <c r="H37" s="8">
        <v>69420.542419990932</v>
      </c>
    </row>
    <row r="38" spans="1:8" ht="51" x14ac:dyDescent="0.2">
      <c r="A38" s="15" t="s">
        <v>111</v>
      </c>
      <c r="B38" s="171" t="s">
        <v>112</v>
      </c>
      <c r="C38" s="164">
        <v>32266.517300000003</v>
      </c>
      <c r="D38" s="141">
        <v>46884.492447244214</v>
      </c>
      <c r="E38" s="141">
        <v>43254.454968517559</v>
      </c>
      <c r="F38" s="146">
        <v>45121.924247435658</v>
      </c>
      <c r="G38" s="157">
        <v>-2979.6906313230938</v>
      </c>
      <c r="H38" s="152">
        <v>42142.233616112564</v>
      </c>
    </row>
    <row r="39" spans="1:8" x14ac:dyDescent="0.2">
      <c r="A39" s="15" t="s">
        <v>113</v>
      </c>
      <c r="B39" s="173" t="s">
        <v>114</v>
      </c>
      <c r="C39" s="165">
        <v>10194.755010000001</v>
      </c>
      <c r="D39" s="142">
        <v>13765.293120522061</v>
      </c>
      <c r="E39" s="142">
        <v>13152.959649897541</v>
      </c>
      <c r="F39" s="147">
        <v>13890.253102633351</v>
      </c>
      <c r="G39" s="158">
        <v>-666.62370249830747</v>
      </c>
      <c r="H39" s="153">
        <v>13223.629400135043</v>
      </c>
    </row>
    <row r="40" spans="1:8" x14ac:dyDescent="0.2">
      <c r="A40" s="15" t="s">
        <v>115</v>
      </c>
      <c r="B40" s="173" t="s">
        <v>116</v>
      </c>
      <c r="C40" s="165"/>
      <c r="D40" s="142"/>
      <c r="E40" s="142"/>
      <c r="F40" s="147"/>
      <c r="G40" s="158">
        <v>0</v>
      </c>
      <c r="H40" s="153"/>
    </row>
    <row r="41" spans="1:8" x14ac:dyDescent="0.2">
      <c r="A41" s="15" t="s">
        <v>117</v>
      </c>
      <c r="B41" s="173" t="s">
        <v>118</v>
      </c>
      <c r="C41" s="165">
        <v>22071.762290000002</v>
      </c>
      <c r="D41" s="142">
        <v>33119.199326722155</v>
      </c>
      <c r="E41" s="142">
        <v>30101.495318620015</v>
      </c>
      <c r="F41" s="147">
        <v>31231.671144802305</v>
      </c>
      <c r="G41" s="158">
        <v>-2313.0669288247846</v>
      </c>
      <c r="H41" s="153">
        <v>28918.604215977521</v>
      </c>
    </row>
    <row r="42" spans="1:8" x14ac:dyDescent="0.2">
      <c r="A42" s="15" t="s">
        <v>119</v>
      </c>
      <c r="B42" s="173" t="s">
        <v>120</v>
      </c>
      <c r="C42" s="165"/>
      <c r="D42" s="142"/>
      <c r="E42" s="142"/>
      <c r="F42" s="147"/>
      <c r="G42" s="158">
        <v>0</v>
      </c>
      <c r="H42" s="153"/>
    </row>
    <row r="43" spans="1:8" x14ac:dyDescent="0.2">
      <c r="A43" s="15" t="s">
        <v>121</v>
      </c>
      <c r="B43" s="173" t="s">
        <v>122</v>
      </c>
      <c r="C43" s="165"/>
      <c r="D43" s="142"/>
      <c r="E43" s="142"/>
      <c r="F43" s="147"/>
      <c r="G43" s="158">
        <v>0</v>
      </c>
      <c r="H43" s="153"/>
    </row>
    <row r="44" spans="1:8" x14ac:dyDescent="0.2">
      <c r="A44" s="15" t="s">
        <v>123</v>
      </c>
      <c r="B44" s="173" t="s">
        <v>124</v>
      </c>
      <c r="C44" s="165"/>
      <c r="D44" s="142"/>
      <c r="E44" s="142"/>
      <c r="F44" s="147"/>
      <c r="G44" s="158">
        <v>0</v>
      </c>
      <c r="H44" s="153"/>
    </row>
    <row r="45" spans="1:8" x14ac:dyDescent="0.2">
      <c r="A45" s="15" t="s">
        <v>125</v>
      </c>
      <c r="B45" s="173" t="s">
        <v>126</v>
      </c>
      <c r="C45" s="165"/>
      <c r="D45" s="142"/>
      <c r="E45" s="142"/>
      <c r="F45" s="147"/>
      <c r="G45" s="158">
        <v>0</v>
      </c>
      <c r="H45" s="153"/>
    </row>
    <row r="46" spans="1:8" ht="25.5" x14ac:dyDescent="0.2">
      <c r="A46" s="15" t="s">
        <v>127</v>
      </c>
      <c r="B46" s="171" t="s">
        <v>128</v>
      </c>
      <c r="C46" s="164">
        <v>44.996220000000001</v>
      </c>
      <c r="D46" s="141">
        <v>60.04</v>
      </c>
      <c r="E46" s="141">
        <v>59.997900000000001</v>
      </c>
      <c r="F46" s="146">
        <v>66.054450959999997</v>
      </c>
      <c r="G46" s="157">
        <v>4.5549039999997376E-2</v>
      </c>
      <c r="H46" s="152">
        <v>66.099999999999994</v>
      </c>
    </row>
    <row r="47" spans="1:8" ht="38.25" x14ac:dyDescent="0.2">
      <c r="A47" s="15" t="s">
        <v>129</v>
      </c>
      <c r="B47" s="171" t="s">
        <v>130</v>
      </c>
      <c r="C47" s="164"/>
      <c r="D47" s="141"/>
      <c r="E47" s="141"/>
      <c r="F47" s="146"/>
      <c r="G47" s="157">
        <v>0</v>
      </c>
      <c r="H47" s="152"/>
    </row>
    <row r="48" spans="1:8" ht="38.25" x14ac:dyDescent="0.2">
      <c r="A48" s="15" t="s">
        <v>131</v>
      </c>
      <c r="B48" s="171" t="s">
        <v>132</v>
      </c>
      <c r="C48" s="164"/>
      <c r="D48" s="141"/>
      <c r="E48" s="141"/>
      <c r="F48" s="146"/>
      <c r="G48" s="157">
        <v>0</v>
      </c>
      <c r="H48" s="152"/>
    </row>
    <row r="49" spans="1:8" x14ac:dyDescent="0.2">
      <c r="A49" s="15" t="s">
        <v>133</v>
      </c>
      <c r="B49" s="171" t="s">
        <v>134</v>
      </c>
      <c r="C49" s="164">
        <v>284.27754000000004</v>
      </c>
      <c r="D49" s="141">
        <v>1012.2088954500001</v>
      </c>
      <c r="E49" s="141">
        <v>2027.4901891199288</v>
      </c>
      <c r="F49" s="146">
        <v>2660.4862300000004</v>
      </c>
      <c r="G49" s="157">
        <v>-1546.2862300000004</v>
      </c>
      <c r="H49" s="152">
        <v>1114.2</v>
      </c>
    </row>
    <row r="50" spans="1:8" x14ac:dyDescent="0.2">
      <c r="A50" s="15" t="s">
        <v>135</v>
      </c>
      <c r="B50" s="171" t="s">
        <v>136</v>
      </c>
      <c r="C50" s="164"/>
      <c r="D50" s="141"/>
      <c r="E50" s="141"/>
      <c r="F50" s="146"/>
      <c r="G50" s="157">
        <v>0</v>
      </c>
      <c r="H50" s="152"/>
    </row>
    <row r="51" spans="1:8" ht="25.5" x14ac:dyDescent="0.2">
      <c r="A51" s="15" t="s">
        <v>137</v>
      </c>
      <c r="B51" s="171" t="s">
        <v>138</v>
      </c>
      <c r="C51" s="164"/>
      <c r="D51" s="141"/>
      <c r="E51" s="141"/>
      <c r="F51" s="146"/>
      <c r="G51" s="157">
        <v>0</v>
      </c>
      <c r="H51" s="152"/>
    </row>
    <row r="52" spans="1:8" ht="38.25" x14ac:dyDescent="0.2">
      <c r="A52" s="15" t="s">
        <v>139</v>
      </c>
      <c r="B52" s="171" t="s">
        <v>140</v>
      </c>
      <c r="C52" s="164">
        <v>30.46453</v>
      </c>
      <c r="D52" s="141">
        <v>164.00330964</v>
      </c>
      <c r="E52" s="141">
        <v>169.14952999999997</v>
      </c>
      <c r="F52" s="146">
        <v>180.46050599999998</v>
      </c>
      <c r="G52" s="157">
        <v>3.9494000000019014E-2</v>
      </c>
      <c r="H52" s="152">
        <v>180.5</v>
      </c>
    </row>
    <row r="53" spans="1:8" ht="38.25" x14ac:dyDescent="0.2">
      <c r="A53" s="15" t="s">
        <v>141</v>
      </c>
      <c r="B53" s="171" t="s">
        <v>142</v>
      </c>
      <c r="C53" s="164"/>
      <c r="D53" s="141"/>
      <c r="E53" s="141"/>
      <c r="F53" s="146"/>
      <c r="G53" s="157">
        <v>0</v>
      </c>
      <c r="H53" s="152"/>
    </row>
    <row r="54" spans="1:8" x14ac:dyDescent="0.2">
      <c r="A54" s="15" t="s">
        <v>143</v>
      </c>
      <c r="B54" s="171" t="s">
        <v>144</v>
      </c>
      <c r="C54" s="164">
        <v>39.132859999999994</v>
      </c>
      <c r="D54" s="141">
        <v>72.62473</v>
      </c>
      <c r="E54" s="141">
        <v>78.62094055</v>
      </c>
      <c r="F54" s="146">
        <v>90.057087719999998</v>
      </c>
      <c r="G54" s="157">
        <v>-21.437087719999994</v>
      </c>
      <c r="H54" s="152">
        <v>68.62</v>
      </c>
    </row>
    <row r="55" spans="1:8" x14ac:dyDescent="0.2">
      <c r="A55" s="15" t="s">
        <v>145</v>
      </c>
      <c r="B55" s="171" t="s">
        <v>146</v>
      </c>
      <c r="C55" s="164">
        <v>567.0349799999999</v>
      </c>
      <c r="D55" s="141">
        <v>1385.5359996000004</v>
      </c>
      <c r="E55" s="141">
        <v>1523.5008699999998</v>
      </c>
      <c r="F55" s="146">
        <v>1646.3903999999998</v>
      </c>
      <c r="G55" s="157">
        <v>-260.39039999999977</v>
      </c>
      <c r="H55" s="152">
        <v>1386</v>
      </c>
    </row>
    <row r="56" spans="1:8" ht="51" x14ac:dyDescent="0.2">
      <c r="A56" s="15" t="s">
        <v>147</v>
      </c>
      <c r="B56" s="171" t="s">
        <v>148</v>
      </c>
      <c r="C56" s="164">
        <v>575.91901999999993</v>
      </c>
      <c r="D56" s="141">
        <v>757.23562099999992</v>
      </c>
      <c r="E56" s="141">
        <v>783.33311999999989</v>
      </c>
      <c r="F56" s="146">
        <v>904.29721040000004</v>
      </c>
      <c r="G56" s="157">
        <v>-147.29721040000004</v>
      </c>
      <c r="H56" s="152">
        <v>757</v>
      </c>
    </row>
    <row r="57" spans="1:8" ht="51" x14ac:dyDescent="0.2">
      <c r="A57" s="15" t="s">
        <v>149</v>
      </c>
      <c r="B57" s="171" t="s">
        <v>150</v>
      </c>
      <c r="C57" s="164">
        <v>9.2763599999999986</v>
      </c>
      <c r="D57" s="141">
        <v>0</v>
      </c>
      <c r="E57" s="141">
        <v>13.619451824999999</v>
      </c>
      <c r="F57" s="146">
        <v>28.777013160000003</v>
      </c>
      <c r="G57" s="157">
        <v>-2.6370131600000022</v>
      </c>
      <c r="H57" s="152">
        <v>26.14</v>
      </c>
    </row>
    <row r="58" spans="1:8" ht="25.5" x14ac:dyDescent="0.2">
      <c r="A58" s="15" t="s">
        <v>151</v>
      </c>
      <c r="B58" s="171" t="s">
        <v>152</v>
      </c>
      <c r="C58" s="164">
        <v>78.384149999999991</v>
      </c>
      <c r="D58" s="141">
        <v>71.202240000000003</v>
      </c>
      <c r="E58" s="141">
        <v>178.63148000000001</v>
      </c>
      <c r="F58" s="146">
        <v>247.12380115200003</v>
      </c>
      <c r="G58" s="157">
        <v>-168.12380115200003</v>
      </c>
      <c r="H58" s="152">
        <v>79</v>
      </c>
    </row>
    <row r="59" spans="1:8" x14ac:dyDescent="0.2">
      <c r="A59" s="15" t="s">
        <v>153</v>
      </c>
      <c r="B59" s="171" t="s">
        <v>154</v>
      </c>
      <c r="C59" s="164">
        <v>85.805240000000012</v>
      </c>
      <c r="D59" s="141">
        <v>126</v>
      </c>
      <c r="E59" s="141">
        <v>129</v>
      </c>
      <c r="F59" s="146">
        <v>164.49808999999999</v>
      </c>
      <c r="G59" s="157">
        <v>-25.768090000000001</v>
      </c>
      <c r="H59" s="152">
        <v>138.72999999999999</v>
      </c>
    </row>
    <row r="60" spans="1:8" x14ac:dyDescent="0.2">
      <c r="A60" s="15" t="s">
        <v>155</v>
      </c>
      <c r="B60" s="171" t="s">
        <v>156</v>
      </c>
      <c r="C60" s="164"/>
      <c r="D60" s="141"/>
      <c r="E60" s="141"/>
      <c r="F60" s="146"/>
      <c r="G60" s="157">
        <v>181.3</v>
      </c>
      <c r="H60" s="152">
        <v>181.3</v>
      </c>
    </row>
    <row r="61" spans="1:8" ht="25.5" x14ac:dyDescent="0.2">
      <c r="A61" s="15" t="s">
        <v>157</v>
      </c>
      <c r="B61" s="171" t="s">
        <v>158</v>
      </c>
      <c r="C61" s="164"/>
      <c r="D61" s="141"/>
      <c r="E61" s="141"/>
      <c r="F61" s="146"/>
      <c r="G61" s="157">
        <v>0</v>
      </c>
      <c r="H61" s="152"/>
    </row>
    <row r="62" spans="1:8" x14ac:dyDescent="0.2">
      <c r="A62" s="15" t="s">
        <v>159</v>
      </c>
      <c r="B62" s="171" t="s">
        <v>160</v>
      </c>
      <c r="C62" s="164">
        <v>412.37670000000003</v>
      </c>
      <c r="D62" s="141">
        <v>452.21600000000001</v>
      </c>
      <c r="E62" s="141">
        <v>453</v>
      </c>
      <c r="F62" s="146">
        <v>649.71799999999996</v>
      </c>
      <c r="G62" s="157">
        <v>-151.82799999999997</v>
      </c>
      <c r="H62" s="152">
        <v>497.89</v>
      </c>
    </row>
    <row r="63" spans="1:8" x14ac:dyDescent="0.2">
      <c r="A63" s="15" t="s">
        <v>161</v>
      </c>
      <c r="B63" s="171" t="s">
        <v>162</v>
      </c>
      <c r="C63" s="164">
        <v>117.98230000000001</v>
      </c>
      <c r="D63" s="141">
        <v>241.828</v>
      </c>
      <c r="E63" s="141">
        <v>313.17842393939395</v>
      </c>
      <c r="F63" s="146">
        <v>595.97500373383559</v>
      </c>
      <c r="G63" s="157">
        <v>-595.97500373383559</v>
      </c>
      <c r="H63" s="152">
        <v>0</v>
      </c>
    </row>
    <row r="64" spans="1:8" ht="25.5" x14ac:dyDescent="0.2">
      <c r="A64" s="15" t="s">
        <v>163</v>
      </c>
      <c r="B64" s="171" t="s">
        <v>164</v>
      </c>
      <c r="C64" s="164">
        <v>0</v>
      </c>
      <c r="D64" s="141">
        <v>1157.8</v>
      </c>
      <c r="E64" s="141">
        <v>1157.8060399999999</v>
      </c>
      <c r="F64" s="146">
        <v>1274.7378000000001</v>
      </c>
      <c r="G64" s="157">
        <v>53.547003878373744</v>
      </c>
      <c r="H64" s="152">
        <v>1328.2848038783739</v>
      </c>
    </row>
    <row r="65" spans="1:8" ht="13.5" thickBot="1" x14ac:dyDescent="0.25">
      <c r="A65" s="15"/>
      <c r="B65" s="19" t="s">
        <v>165</v>
      </c>
      <c r="C65" s="166">
        <v>17776.850330000001</v>
      </c>
      <c r="D65" s="143">
        <v>19015.656044466967</v>
      </c>
      <c r="E65" s="143">
        <v>21281.375969515171</v>
      </c>
      <c r="F65" s="148">
        <v>23618.50918931132</v>
      </c>
      <c r="G65" s="159">
        <v>-1982.6651893113194</v>
      </c>
      <c r="H65" s="154">
        <v>21635.844000000001</v>
      </c>
    </row>
    <row r="66" spans="1:8" ht="13.5" thickBot="1" x14ac:dyDescent="0.25">
      <c r="A66" s="15" t="s">
        <v>166</v>
      </c>
      <c r="B66" s="170" t="s">
        <v>167</v>
      </c>
      <c r="C66" s="3">
        <v>28106.645010000004</v>
      </c>
      <c r="D66" s="3">
        <v>33170.803978146236</v>
      </c>
      <c r="E66" s="3">
        <v>35184.954250181865</v>
      </c>
      <c r="F66" s="23">
        <v>46289.333358466189</v>
      </c>
      <c r="G66" s="24">
        <v>-6858.1553584661888</v>
      </c>
      <c r="H66" s="21">
        <v>39431.178</v>
      </c>
    </row>
    <row r="67" spans="1:8" x14ac:dyDescent="0.2">
      <c r="A67" s="15" t="s">
        <v>168</v>
      </c>
      <c r="B67" s="16" t="s">
        <v>169</v>
      </c>
      <c r="C67" s="7">
        <v>1118.8905600000001</v>
      </c>
      <c r="D67" s="17">
        <v>800.66535651803576</v>
      </c>
      <c r="E67" s="17">
        <v>1230.7891580437501</v>
      </c>
      <c r="F67" s="18">
        <v>1672.03945828262</v>
      </c>
      <c r="G67" s="10">
        <v>-790.53945828261999</v>
      </c>
      <c r="H67" s="8">
        <v>881.5</v>
      </c>
    </row>
    <row r="68" spans="1:8" ht="38.25" x14ac:dyDescent="0.2">
      <c r="A68" s="15" t="s">
        <v>170</v>
      </c>
      <c r="B68" s="171" t="s">
        <v>171</v>
      </c>
      <c r="C68" s="164">
        <v>0</v>
      </c>
      <c r="D68" s="141">
        <v>0</v>
      </c>
      <c r="E68" s="141">
        <v>0</v>
      </c>
      <c r="F68" s="146">
        <v>0</v>
      </c>
      <c r="G68" s="157">
        <v>0</v>
      </c>
      <c r="H68" s="152">
        <v>0</v>
      </c>
    </row>
    <row r="69" spans="1:8" x14ac:dyDescent="0.2">
      <c r="A69" s="15" t="s">
        <v>172</v>
      </c>
      <c r="B69" s="171" t="s">
        <v>173</v>
      </c>
      <c r="C69" s="164">
        <v>211.12315000000001</v>
      </c>
      <c r="D69" s="141">
        <v>178.38233977772586</v>
      </c>
      <c r="E69" s="141">
        <v>338.7254372104166</v>
      </c>
      <c r="F69" s="146">
        <v>409.00340148761978</v>
      </c>
      <c r="G69" s="157">
        <v>-213.02340148761979</v>
      </c>
      <c r="H69" s="152">
        <v>195.98</v>
      </c>
    </row>
    <row r="70" spans="1:8" ht="38.25" x14ac:dyDescent="0.2">
      <c r="A70" s="15" t="s">
        <v>174</v>
      </c>
      <c r="B70" s="171" t="s">
        <v>175</v>
      </c>
      <c r="C70" s="164">
        <v>766.52755000000002</v>
      </c>
      <c r="D70" s="141">
        <v>520.00166428044326</v>
      </c>
      <c r="E70" s="141">
        <v>671.75361000000021</v>
      </c>
      <c r="F70" s="146">
        <v>1014.4921770350002</v>
      </c>
      <c r="G70" s="157">
        <v>-441.97217703500019</v>
      </c>
      <c r="H70" s="152">
        <v>572.52</v>
      </c>
    </row>
    <row r="71" spans="1:8" x14ac:dyDescent="0.2">
      <c r="A71" s="15" t="s">
        <v>176</v>
      </c>
      <c r="B71" s="171" t="s">
        <v>177</v>
      </c>
      <c r="C71" s="164">
        <v>141.23985999999999</v>
      </c>
      <c r="D71" s="141">
        <v>102.28135245986667</v>
      </c>
      <c r="E71" s="141">
        <v>220.31011083333334</v>
      </c>
      <c r="F71" s="146">
        <v>248.54387976000004</v>
      </c>
      <c r="G71" s="157">
        <v>-135.54387976000004</v>
      </c>
      <c r="H71" s="152">
        <v>113</v>
      </c>
    </row>
    <row r="72" spans="1:8" ht="26.25" thickBot="1" x14ac:dyDescent="0.25">
      <c r="A72" s="15" t="s">
        <v>178</v>
      </c>
      <c r="B72" s="171" t="s">
        <v>179</v>
      </c>
      <c r="C72" s="164">
        <v>0</v>
      </c>
      <c r="D72" s="141">
        <v>0</v>
      </c>
      <c r="E72" s="141">
        <v>0</v>
      </c>
      <c r="F72" s="146">
        <v>0</v>
      </c>
      <c r="G72" s="157">
        <v>0</v>
      </c>
      <c r="H72" s="152">
        <v>0</v>
      </c>
    </row>
    <row r="73" spans="1:8" x14ac:dyDescent="0.2">
      <c r="A73" s="15" t="s">
        <v>180</v>
      </c>
      <c r="B73" s="16" t="s">
        <v>98</v>
      </c>
      <c r="C73" s="7">
        <v>13882.513180000002</v>
      </c>
      <c r="D73" s="17">
        <v>17115.599999999999</v>
      </c>
      <c r="E73" s="17">
        <v>17118.897894664471</v>
      </c>
      <c r="F73" s="18">
        <v>23482.260887999997</v>
      </c>
      <c r="G73" s="10">
        <v>-1064.8608879999956</v>
      </c>
      <c r="H73" s="8">
        <v>22417.4</v>
      </c>
    </row>
    <row r="74" spans="1:8" ht="13.5" thickBot="1" x14ac:dyDescent="0.25">
      <c r="A74" s="15" t="s">
        <v>181</v>
      </c>
      <c r="B74" s="171" t="s">
        <v>182</v>
      </c>
      <c r="C74" s="164">
        <v>13882.513180000002</v>
      </c>
      <c r="D74" s="141">
        <v>17115.599999999999</v>
      </c>
      <c r="E74" s="141">
        <v>17118.897894664471</v>
      </c>
      <c r="F74" s="146">
        <v>23482.260887999997</v>
      </c>
      <c r="G74" s="157">
        <v>-1064.8608879999956</v>
      </c>
      <c r="H74" s="152">
        <v>22417.4</v>
      </c>
    </row>
    <row r="75" spans="1:8" x14ac:dyDescent="0.2">
      <c r="A75" s="15" t="s">
        <v>183</v>
      </c>
      <c r="B75" s="16" t="s">
        <v>184</v>
      </c>
      <c r="C75" s="7">
        <v>2807.2520300000001</v>
      </c>
      <c r="D75" s="17">
        <v>3765.4319999999998</v>
      </c>
      <c r="E75" s="17">
        <v>3765.0624538011834</v>
      </c>
      <c r="F75" s="18">
        <v>5166.0973953599996</v>
      </c>
      <c r="G75" s="10">
        <v>-234.26939536000009</v>
      </c>
      <c r="H75" s="8">
        <v>4931.8279999999995</v>
      </c>
    </row>
    <row r="76" spans="1:8" ht="26.25" thickBot="1" x14ac:dyDescent="0.25">
      <c r="A76" s="15" t="s">
        <v>185</v>
      </c>
      <c r="B76" s="171" t="s">
        <v>186</v>
      </c>
      <c r="C76" s="164">
        <v>2807.2520300000001</v>
      </c>
      <c r="D76" s="141">
        <v>3765.4319999999998</v>
      </c>
      <c r="E76" s="141">
        <v>3765.0624538011834</v>
      </c>
      <c r="F76" s="146">
        <v>5166.0973953599996</v>
      </c>
      <c r="G76" s="157">
        <v>-234.26939536000009</v>
      </c>
      <c r="H76" s="152">
        <v>4931.8279999999995</v>
      </c>
    </row>
    <row r="77" spans="1:8" x14ac:dyDescent="0.2">
      <c r="A77" s="15" t="s">
        <v>187</v>
      </c>
      <c r="B77" s="16" t="s">
        <v>106</v>
      </c>
      <c r="C77" s="7">
        <v>3180.20759</v>
      </c>
      <c r="D77" s="17">
        <v>5466.9423586160019</v>
      </c>
      <c r="E77" s="17">
        <v>5459.84213</v>
      </c>
      <c r="F77" s="18">
        <v>5466.9423586160001</v>
      </c>
      <c r="G77" s="10">
        <v>-335.78235861600115</v>
      </c>
      <c r="H77" s="8">
        <v>5131.1599999999989</v>
      </c>
    </row>
    <row r="78" spans="1:8" ht="26.25" thickBot="1" x14ac:dyDescent="0.25">
      <c r="A78" s="15" t="s">
        <v>188</v>
      </c>
      <c r="B78" s="171" t="s">
        <v>189</v>
      </c>
      <c r="C78" s="164">
        <v>3180.20759</v>
      </c>
      <c r="D78" s="141">
        <v>5466.9423586160019</v>
      </c>
      <c r="E78" s="141">
        <v>5459.84213</v>
      </c>
      <c r="F78" s="146">
        <v>5466.9423586160001</v>
      </c>
      <c r="G78" s="157">
        <v>-335.78235861600115</v>
      </c>
      <c r="H78" s="152">
        <v>5131.1599999999989</v>
      </c>
    </row>
    <row r="79" spans="1:8" x14ac:dyDescent="0.2">
      <c r="A79" s="15" t="s">
        <v>190</v>
      </c>
      <c r="B79" s="16" t="s">
        <v>191</v>
      </c>
      <c r="C79" s="7">
        <v>7117.7816500000008</v>
      </c>
      <c r="D79" s="17">
        <v>6022.1642630121996</v>
      </c>
      <c r="E79" s="17">
        <v>7610.3626136724579</v>
      </c>
      <c r="F79" s="18">
        <v>10501.993258207574</v>
      </c>
      <c r="G79" s="10">
        <v>-4432.7032582075717</v>
      </c>
      <c r="H79" s="8">
        <v>6069.29</v>
      </c>
    </row>
    <row r="80" spans="1:8" ht="25.5" x14ac:dyDescent="0.2">
      <c r="A80" s="15" t="s">
        <v>192</v>
      </c>
      <c r="B80" s="171" t="s">
        <v>193</v>
      </c>
      <c r="C80" s="164">
        <v>56.909779999999998</v>
      </c>
      <c r="D80" s="141">
        <v>90.308742768000002</v>
      </c>
      <c r="E80" s="141">
        <v>92.749880000000019</v>
      </c>
      <c r="F80" s="146">
        <v>114.33884999999999</v>
      </c>
      <c r="G80" s="157">
        <v>-10.488849999999999</v>
      </c>
      <c r="H80" s="152">
        <v>103.85</v>
      </c>
    </row>
    <row r="81" spans="1:8" x14ac:dyDescent="0.2">
      <c r="A81" s="15" t="s">
        <v>194</v>
      </c>
      <c r="B81" s="171" t="s">
        <v>195</v>
      </c>
      <c r="C81" s="164">
        <v>202.37230000000002</v>
      </c>
      <c r="D81" s="141">
        <v>188.98989767200004</v>
      </c>
      <c r="E81" s="141">
        <v>225.16396799333342</v>
      </c>
      <c r="F81" s="146">
        <v>285.30966084000011</v>
      </c>
      <c r="G81" s="157">
        <v>-50.609660840000117</v>
      </c>
      <c r="H81" s="152">
        <v>234.7</v>
      </c>
    </row>
    <row r="82" spans="1:8" ht="25.5" x14ac:dyDescent="0.2">
      <c r="A82" s="15" t="s">
        <v>196</v>
      </c>
      <c r="B82" s="171" t="s">
        <v>197</v>
      </c>
      <c r="C82" s="164">
        <v>700.29512</v>
      </c>
      <c r="D82" s="141">
        <v>207.47152000000003</v>
      </c>
      <c r="E82" s="141">
        <v>400.74882200000002</v>
      </c>
      <c r="F82" s="146">
        <v>497.38124428200007</v>
      </c>
      <c r="G82" s="157">
        <v>-497.38124428200007</v>
      </c>
      <c r="H82" s="152">
        <v>0</v>
      </c>
    </row>
    <row r="83" spans="1:8" ht="25.5" x14ac:dyDescent="0.2">
      <c r="A83" s="15" t="s">
        <v>198</v>
      </c>
      <c r="B83" s="171" t="s">
        <v>199</v>
      </c>
      <c r="C83" s="164">
        <v>8.6932000000000009</v>
      </c>
      <c r="D83" s="141">
        <v>0</v>
      </c>
      <c r="E83" s="141">
        <v>1.4099999999857005E-3</v>
      </c>
      <c r="F83" s="146">
        <v>0</v>
      </c>
      <c r="G83" s="157">
        <v>0</v>
      </c>
      <c r="H83" s="152">
        <v>0</v>
      </c>
    </row>
    <row r="84" spans="1:8" x14ac:dyDescent="0.2">
      <c r="A84" s="15" t="s">
        <v>200</v>
      </c>
      <c r="B84" s="171" t="s">
        <v>146</v>
      </c>
      <c r="C84" s="164">
        <v>168.41768000000002</v>
      </c>
      <c r="D84" s="141">
        <v>288.61609901502123</v>
      </c>
      <c r="E84" s="141">
        <v>210.15095952244707</v>
      </c>
      <c r="F84" s="146">
        <v>233.51900900702185</v>
      </c>
      <c r="G84" s="157">
        <v>-1.9009007021850266E-2</v>
      </c>
      <c r="H84" s="152">
        <v>233.5</v>
      </c>
    </row>
    <row r="85" spans="1:8" x14ac:dyDescent="0.2">
      <c r="A85" s="15" t="s">
        <v>201</v>
      </c>
      <c r="B85" s="171" t="s">
        <v>202</v>
      </c>
      <c r="C85" s="164">
        <v>2720.26953</v>
      </c>
      <c r="D85" s="141">
        <v>2760</v>
      </c>
      <c r="E85" s="141">
        <v>2759.9977366800003</v>
      </c>
      <c r="F85" s="146">
        <v>6341.76</v>
      </c>
      <c r="G85" s="157">
        <v>-3581.76</v>
      </c>
      <c r="H85" s="152">
        <v>2760</v>
      </c>
    </row>
    <row r="86" spans="1:8" ht="25.5" x14ac:dyDescent="0.2">
      <c r="A86" s="15" t="s">
        <v>203</v>
      </c>
      <c r="B86" s="171" t="s">
        <v>204</v>
      </c>
      <c r="C86" s="164">
        <v>51.071559999999998</v>
      </c>
      <c r="D86" s="141">
        <v>41.41180742361599</v>
      </c>
      <c r="E86" s="141">
        <v>46.627549999999999</v>
      </c>
      <c r="F86" s="146">
        <v>69.780400110000002</v>
      </c>
      <c r="G86" s="157">
        <v>-24.640400110000002</v>
      </c>
      <c r="H86" s="152">
        <v>45.14</v>
      </c>
    </row>
    <row r="87" spans="1:8" ht="25.5" x14ac:dyDescent="0.2">
      <c r="A87" s="15" t="s">
        <v>205</v>
      </c>
      <c r="B87" s="171" t="s">
        <v>206</v>
      </c>
      <c r="C87" s="164">
        <v>78.741700000000009</v>
      </c>
      <c r="D87" s="141">
        <v>45.140174432000002</v>
      </c>
      <c r="E87" s="141">
        <v>76.661756666666662</v>
      </c>
      <c r="F87" s="146">
        <v>107.68585932000002</v>
      </c>
      <c r="G87" s="157">
        <v>-57.985859320000017</v>
      </c>
      <c r="H87" s="152">
        <v>49.7</v>
      </c>
    </row>
    <row r="88" spans="1:8" ht="25.5" x14ac:dyDescent="0.2">
      <c r="A88" s="15" t="s">
        <v>207</v>
      </c>
      <c r="B88" s="171" t="s">
        <v>208</v>
      </c>
      <c r="C88" s="164">
        <v>0</v>
      </c>
      <c r="D88" s="141">
        <v>0</v>
      </c>
      <c r="E88" s="141">
        <v>0</v>
      </c>
      <c r="F88" s="146">
        <v>0</v>
      </c>
      <c r="G88" s="157">
        <v>0</v>
      </c>
      <c r="H88" s="152">
        <v>0</v>
      </c>
    </row>
    <row r="89" spans="1:8" ht="25.5" x14ac:dyDescent="0.2">
      <c r="A89" s="15" t="s">
        <v>209</v>
      </c>
      <c r="B89" s="171" t="s">
        <v>210</v>
      </c>
      <c r="C89" s="164">
        <v>367.14273999999989</v>
      </c>
      <c r="D89" s="141">
        <v>241.8</v>
      </c>
      <c r="E89" s="141">
        <v>317.21339707600021</v>
      </c>
      <c r="F89" s="146">
        <v>321.06326960000001</v>
      </c>
      <c r="G89" s="157">
        <v>-54.623269600000015</v>
      </c>
      <c r="H89" s="152">
        <v>266.44</v>
      </c>
    </row>
    <row r="90" spans="1:8" ht="13.5" thickBot="1" x14ac:dyDescent="0.25">
      <c r="A90" s="15"/>
      <c r="B90" s="171" t="s">
        <v>211</v>
      </c>
      <c r="C90" s="164">
        <v>2763.8680400000007</v>
      </c>
      <c r="D90" s="141">
        <v>2158.4260217015621</v>
      </c>
      <c r="E90" s="141">
        <v>3481.04713373401</v>
      </c>
      <c r="F90" s="146">
        <v>2531.1549650485508</v>
      </c>
      <c r="G90" s="157">
        <v>-155.19496504855078</v>
      </c>
      <c r="H90" s="152">
        <v>2375.96</v>
      </c>
    </row>
    <row r="91" spans="1:8" ht="13.5" thickBot="1" x14ac:dyDescent="0.25">
      <c r="A91" s="15" t="s">
        <v>212</v>
      </c>
      <c r="B91" s="174" t="s">
        <v>213</v>
      </c>
      <c r="C91" s="3">
        <v>39964.146450000007</v>
      </c>
      <c r="D91" s="3">
        <v>2494.4</v>
      </c>
      <c r="E91" s="3">
        <v>3206.4597856642272</v>
      </c>
      <c r="F91" s="23">
        <v>3748.3173902549211</v>
      </c>
      <c r="G91" s="24">
        <v>-1337.8489902549209</v>
      </c>
      <c r="H91" s="21">
        <v>2410.4683999999997</v>
      </c>
    </row>
    <row r="92" spans="1:8" x14ac:dyDescent="0.2">
      <c r="A92" s="15" t="s">
        <v>214</v>
      </c>
      <c r="B92" s="16" t="s">
        <v>215</v>
      </c>
      <c r="C92" s="11">
        <v>1783.4076700000003</v>
      </c>
      <c r="D92" s="25">
        <v>951.5</v>
      </c>
      <c r="E92" s="25">
        <v>951.55255066422706</v>
      </c>
      <c r="F92" s="26">
        <v>1104.6628914283929</v>
      </c>
      <c r="G92" s="14">
        <v>-153.19449142839278</v>
      </c>
      <c r="H92" s="12">
        <v>951.46839999999997</v>
      </c>
    </row>
    <row r="93" spans="1:8" ht="63.75" x14ac:dyDescent="0.2">
      <c r="A93" s="15" t="s">
        <v>216</v>
      </c>
      <c r="B93" s="171" t="s">
        <v>217</v>
      </c>
      <c r="C93" s="164">
        <v>961.86348000000021</v>
      </c>
      <c r="D93" s="141">
        <v>718.3</v>
      </c>
      <c r="E93" s="141">
        <v>718.33991066422709</v>
      </c>
      <c r="F93" s="146">
        <v>779.46823434439273</v>
      </c>
      <c r="G93" s="157">
        <v>-138.44823434439274</v>
      </c>
      <c r="H93" s="152">
        <v>641.02</v>
      </c>
    </row>
    <row r="94" spans="1:8" ht="13.5" thickBot="1" x14ac:dyDescent="0.25">
      <c r="A94" s="15" t="s">
        <v>216</v>
      </c>
      <c r="B94" s="171" t="s">
        <v>218</v>
      </c>
      <c r="C94" s="164">
        <v>821.54419000000007</v>
      </c>
      <c r="D94" s="141">
        <v>233.2</v>
      </c>
      <c r="E94" s="141">
        <v>233.21264000000002</v>
      </c>
      <c r="F94" s="146">
        <v>325.19465708400003</v>
      </c>
      <c r="G94" s="157">
        <v>-14.746257084000035</v>
      </c>
      <c r="H94" s="152">
        <v>310.44839999999999</v>
      </c>
    </row>
    <row r="95" spans="1:8" x14ac:dyDescent="0.2">
      <c r="A95" s="15" t="s">
        <v>219</v>
      </c>
      <c r="B95" s="16" t="s">
        <v>220</v>
      </c>
      <c r="C95" s="11">
        <v>0</v>
      </c>
      <c r="D95" s="25">
        <v>0</v>
      </c>
      <c r="E95" s="25">
        <v>0</v>
      </c>
      <c r="F95" s="26">
        <v>0</v>
      </c>
      <c r="G95" s="14">
        <v>0</v>
      </c>
      <c r="H95" s="12">
        <v>0</v>
      </c>
    </row>
    <row r="96" spans="1:8" ht="13.5" thickBot="1" x14ac:dyDescent="0.25">
      <c r="A96" s="15" t="s">
        <v>221</v>
      </c>
      <c r="B96" s="175" t="s">
        <v>222</v>
      </c>
      <c r="C96" s="167">
        <v>0</v>
      </c>
      <c r="D96" s="20">
        <v>0</v>
      </c>
      <c r="E96" s="20">
        <v>0</v>
      </c>
      <c r="F96" s="149">
        <v>0</v>
      </c>
      <c r="G96" s="160">
        <v>0</v>
      </c>
      <c r="H96" s="155"/>
    </row>
    <row r="97" spans="1:8" x14ac:dyDescent="0.2">
      <c r="A97" s="15" t="s">
        <v>223</v>
      </c>
      <c r="B97" s="16" t="s">
        <v>224</v>
      </c>
      <c r="C97" s="11">
        <v>38180.738780000007</v>
      </c>
      <c r="D97" s="25">
        <v>1542.9</v>
      </c>
      <c r="E97" s="25">
        <v>2254.9072350000001</v>
      </c>
      <c r="F97" s="26">
        <v>2643.6544988265282</v>
      </c>
      <c r="G97" s="14">
        <v>-1184.6544988265282</v>
      </c>
      <c r="H97" s="12">
        <v>1459</v>
      </c>
    </row>
    <row r="98" spans="1:8" ht="25.5" x14ac:dyDescent="0.2">
      <c r="A98" s="15" t="s">
        <v>225</v>
      </c>
      <c r="B98" s="171" t="s">
        <v>226</v>
      </c>
      <c r="C98" s="164">
        <v>948.17003</v>
      </c>
      <c r="D98" s="141">
        <v>1459</v>
      </c>
      <c r="E98" s="141">
        <v>1458.7995249999999</v>
      </c>
      <c r="F98" s="146">
        <v>1588.5742356686335</v>
      </c>
      <c r="G98" s="157">
        <v>-129.57423566863349</v>
      </c>
      <c r="H98" s="152">
        <v>1459</v>
      </c>
    </row>
    <row r="99" spans="1:8" x14ac:dyDescent="0.2">
      <c r="A99" s="15" t="s">
        <v>227</v>
      </c>
      <c r="B99" s="171" t="s">
        <v>228</v>
      </c>
      <c r="C99" s="164">
        <v>37228.768750000003</v>
      </c>
      <c r="D99" s="141">
        <v>0</v>
      </c>
      <c r="E99" s="141">
        <v>712.26215000000002</v>
      </c>
      <c r="F99" s="146">
        <v>960.83026315789482</v>
      </c>
      <c r="G99" s="157">
        <v>-960.83026315789482</v>
      </c>
      <c r="H99" s="152">
        <v>0</v>
      </c>
    </row>
    <row r="100" spans="1:8" x14ac:dyDescent="0.2">
      <c r="A100" s="15" t="s">
        <v>229</v>
      </c>
      <c r="B100" s="171" t="s">
        <v>230</v>
      </c>
      <c r="C100" s="164"/>
      <c r="D100" s="141"/>
      <c r="E100" s="141"/>
      <c r="F100" s="146"/>
      <c r="G100" s="157"/>
      <c r="H100" s="152"/>
    </row>
    <row r="101" spans="1:8" ht="13.5" thickBot="1" x14ac:dyDescent="0.25">
      <c r="A101" s="15"/>
      <c r="B101" s="171" t="s">
        <v>231</v>
      </c>
      <c r="C101" s="164">
        <v>3.8</v>
      </c>
      <c r="D101" s="141">
        <v>83.9</v>
      </c>
      <c r="E101" s="141">
        <v>83.845559999999992</v>
      </c>
      <c r="F101" s="146">
        <v>94.25</v>
      </c>
      <c r="G101" s="157">
        <v>-94.25</v>
      </c>
      <c r="H101" s="152">
        <v>0</v>
      </c>
    </row>
    <row r="102" spans="1:8" ht="13.5" thickBot="1" x14ac:dyDescent="0.25">
      <c r="A102" s="15" t="s">
        <v>232</v>
      </c>
      <c r="B102" s="176" t="s">
        <v>233</v>
      </c>
      <c r="C102" s="3">
        <v>9488.3561600000012</v>
      </c>
      <c r="D102" s="3">
        <v>0</v>
      </c>
      <c r="E102" s="3">
        <v>35925.801380136989</v>
      </c>
      <c r="F102" s="23">
        <v>59219.1780821918</v>
      </c>
      <c r="G102" s="24">
        <v>-59219.1780821918</v>
      </c>
      <c r="H102" s="21">
        <v>0</v>
      </c>
    </row>
    <row r="103" spans="1:8" ht="13.5" thickBot="1" x14ac:dyDescent="0.25">
      <c r="A103" s="15" t="s">
        <v>234</v>
      </c>
      <c r="B103" s="177" t="s">
        <v>235</v>
      </c>
      <c r="C103" s="168">
        <v>9488.3561600000012</v>
      </c>
      <c r="D103" s="22">
        <v>0</v>
      </c>
      <c r="E103" s="22">
        <v>35925.801380136989</v>
      </c>
      <c r="F103" s="150">
        <v>59219.1780821918</v>
      </c>
      <c r="G103" s="160">
        <v>-59219.1780821918</v>
      </c>
      <c r="H103" s="155">
        <v>0</v>
      </c>
    </row>
    <row r="104" spans="1:8" ht="14.25" thickTop="1" thickBot="1" x14ac:dyDescent="0.25">
      <c r="A104" s="15" t="s">
        <v>236</v>
      </c>
      <c r="B104" s="178" t="s">
        <v>237</v>
      </c>
      <c r="C104" s="169">
        <v>1670962.44343</v>
      </c>
      <c r="D104" s="27">
        <v>2051693.188141979</v>
      </c>
      <c r="E104" s="27">
        <v>2159858.5750814844</v>
      </c>
      <c r="F104" s="28">
        <v>2517424.971299354</v>
      </c>
      <c r="G104" s="29">
        <v>-486613.46911384049</v>
      </c>
      <c r="H104" s="156">
        <v>2030811.5021855137</v>
      </c>
    </row>
  </sheetData>
  <mergeCells count="8">
    <mergeCell ref="B1:F1"/>
    <mergeCell ref="E3:E4"/>
    <mergeCell ref="G3:G4"/>
    <mergeCell ref="H3:H4"/>
    <mergeCell ref="B2:F2"/>
    <mergeCell ref="B3:B4"/>
    <mergeCell ref="C3:C4"/>
    <mergeCell ref="D3: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tabSelected="1" view="pageBreakPreview" zoomScale="115" zoomScaleNormal="70" zoomScaleSheetLayoutView="115" workbookViewId="0">
      <selection activeCell="P6" sqref="P6"/>
    </sheetView>
  </sheetViews>
  <sheetFormatPr defaultRowHeight="12.75" x14ac:dyDescent="0.25"/>
  <cols>
    <col min="1" max="1" width="5.42578125" style="185" customWidth="1"/>
    <col min="2" max="2" width="55.85546875" style="183" customWidth="1"/>
    <col min="3" max="3" width="15.140625" style="185" customWidth="1"/>
    <col min="4" max="4" width="13.42578125" style="185" customWidth="1"/>
    <col min="5" max="5" width="9.85546875" style="183" customWidth="1"/>
    <col min="6" max="6" width="13.42578125" style="183" customWidth="1"/>
    <col min="7" max="7" width="11.7109375" style="183" customWidth="1"/>
    <col min="8" max="8" width="10.7109375" style="183" customWidth="1"/>
    <col min="9" max="9" width="10.140625" style="183" customWidth="1"/>
    <col min="10" max="10" width="13.42578125" style="183" customWidth="1"/>
    <col min="11" max="11" width="11.7109375" style="183" customWidth="1"/>
    <col min="12" max="12" width="10.7109375" style="183" customWidth="1"/>
    <col min="13" max="230" width="9.140625" style="183"/>
    <col min="231" max="231" width="7.5703125" style="183" customWidth="1"/>
    <col min="232" max="232" width="81.7109375" style="183" customWidth="1"/>
    <col min="233" max="233" width="14.7109375" style="183" customWidth="1"/>
    <col min="234" max="234" width="16" style="183" customWidth="1"/>
    <col min="235" max="235" width="11.42578125" style="183" customWidth="1"/>
    <col min="236" max="236" width="11.7109375" style="183" customWidth="1"/>
    <col min="237" max="237" width="11.85546875" style="183" customWidth="1"/>
    <col min="238" max="238" width="10.28515625" style="183" customWidth="1"/>
    <col min="239" max="239" width="9.85546875" style="183" customWidth="1"/>
    <col min="240" max="240" width="11.42578125" style="183" customWidth="1"/>
    <col min="241" max="241" width="11.7109375" style="183" customWidth="1"/>
    <col min="242" max="242" width="10.7109375" style="183" customWidth="1"/>
    <col min="243" max="243" width="11.5703125" style="183" customWidth="1"/>
    <col min="244" max="244" width="11.140625" style="183" customWidth="1"/>
    <col min="245" max="245" width="11.28515625" style="183" customWidth="1"/>
    <col min="246" max="246" width="12.5703125" style="183" customWidth="1"/>
    <col min="247" max="248" width="11.5703125" style="183" customWidth="1"/>
    <col min="249" max="249" width="11.42578125" style="183" customWidth="1"/>
    <col min="250" max="250" width="11.85546875" style="183" customWidth="1"/>
    <col min="251" max="486" width="9.140625" style="183"/>
    <col min="487" max="487" width="7.5703125" style="183" customWidth="1"/>
    <col min="488" max="488" width="81.7109375" style="183" customWidth="1"/>
    <col min="489" max="489" width="14.7109375" style="183" customWidth="1"/>
    <col min="490" max="490" width="16" style="183" customWidth="1"/>
    <col min="491" max="491" width="11.42578125" style="183" customWidth="1"/>
    <col min="492" max="492" width="11.7109375" style="183" customWidth="1"/>
    <col min="493" max="493" width="11.85546875" style="183" customWidth="1"/>
    <col min="494" max="494" width="10.28515625" style="183" customWidth="1"/>
    <col min="495" max="495" width="9.85546875" style="183" customWidth="1"/>
    <col min="496" max="496" width="11.42578125" style="183" customWidth="1"/>
    <col min="497" max="497" width="11.7109375" style="183" customWidth="1"/>
    <col min="498" max="498" width="10.7109375" style="183" customWidth="1"/>
    <col min="499" max="499" width="11.5703125" style="183" customWidth="1"/>
    <col min="500" max="500" width="11.140625" style="183" customWidth="1"/>
    <col min="501" max="501" width="11.28515625" style="183" customWidth="1"/>
    <col min="502" max="502" width="12.5703125" style="183" customWidth="1"/>
    <col min="503" max="504" width="11.5703125" style="183" customWidth="1"/>
    <col min="505" max="505" width="11.42578125" style="183" customWidth="1"/>
    <col min="506" max="506" width="11.85546875" style="183" customWidth="1"/>
    <col min="507" max="742" width="9.140625" style="183"/>
    <col min="743" max="743" width="7.5703125" style="183" customWidth="1"/>
    <col min="744" max="744" width="81.7109375" style="183" customWidth="1"/>
    <col min="745" max="745" width="14.7109375" style="183" customWidth="1"/>
    <col min="746" max="746" width="16" style="183" customWidth="1"/>
    <col min="747" max="747" width="11.42578125" style="183" customWidth="1"/>
    <col min="748" max="748" width="11.7109375" style="183" customWidth="1"/>
    <col min="749" max="749" width="11.85546875" style="183" customWidth="1"/>
    <col min="750" max="750" width="10.28515625" style="183" customWidth="1"/>
    <col min="751" max="751" width="9.85546875" style="183" customWidth="1"/>
    <col min="752" max="752" width="11.42578125" style="183" customWidth="1"/>
    <col min="753" max="753" width="11.7109375" style="183" customWidth="1"/>
    <col min="754" max="754" width="10.7109375" style="183" customWidth="1"/>
    <col min="755" max="755" width="11.5703125" style="183" customWidth="1"/>
    <col min="756" max="756" width="11.140625" style="183" customWidth="1"/>
    <col min="757" max="757" width="11.28515625" style="183" customWidth="1"/>
    <col min="758" max="758" width="12.5703125" style="183" customWidth="1"/>
    <col min="759" max="760" width="11.5703125" style="183" customWidth="1"/>
    <col min="761" max="761" width="11.42578125" style="183" customWidth="1"/>
    <col min="762" max="762" width="11.85546875" style="183" customWidth="1"/>
    <col min="763" max="998" width="9.140625" style="183"/>
    <col min="999" max="999" width="7.5703125" style="183" customWidth="1"/>
    <col min="1000" max="1000" width="81.7109375" style="183" customWidth="1"/>
    <col min="1001" max="1001" width="14.7109375" style="183" customWidth="1"/>
    <col min="1002" max="1002" width="16" style="183" customWidth="1"/>
    <col min="1003" max="1003" width="11.42578125" style="183" customWidth="1"/>
    <col min="1004" max="1004" width="11.7109375" style="183" customWidth="1"/>
    <col min="1005" max="1005" width="11.85546875" style="183" customWidth="1"/>
    <col min="1006" max="1006" width="10.28515625" style="183" customWidth="1"/>
    <col min="1007" max="1007" width="9.85546875" style="183" customWidth="1"/>
    <col min="1008" max="1008" width="11.42578125" style="183" customWidth="1"/>
    <col min="1009" max="1009" width="11.7109375" style="183" customWidth="1"/>
    <col min="1010" max="1010" width="10.7109375" style="183" customWidth="1"/>
    <col min="1011" max="1011" width="11.5703125" style="183" customWidth="1"/>
    <col min="1012" max="1012" width="11.140625" style="183" customWidth="1"/>
    <col min="1013" max="1013" width="11.28515625" style="183" customWidth="1"/>
    <col min="1014" max="1014" width="12.5703125" style="183" customWidth="1"/>
    <col min="1015" max="1016" width="11.5703125" style="183" customWidth="1"/>
    <col min="1017" max="1017" width="11.42578125" style="183" customWidth="1"/>
    <col min="1018" max="1018" width="11.85546875" style="183" customWidth="1"/>
    <col min="1019" max="1254" width="9.140625" style="183"/>
    <col min="1255" max="1255" width="7.5703125" style="183" customWidth="1"/>
    <col min="1256" max="1256" width="81.7109375" style="183" customWidth="1"/>
    <col min="1257" max="1257" width="14.7109375" style="183" customWidth="1"/>
    <col min="1258" max="1258" width="16" style="183" customWidth="1"/>
    <col min="1259" max="1259" width="11.42578125" style="183" customWidth="1"/>
    <col min="1260" max="1260" width="11.7109375" style="183" customWidth="1"/>
    <col min="1261" max="1261" width="11.85546875" style="183" customWidth="1"/>
    <col min="1262" max="1262" width="10.28515625" style="183" customWidth="1"/>
    <col min="1263" max="1263" width="9.85546875" style="183" customWidth="1"/>
    <col min="1264" max="1264" width="11.42578125" style="183" customWidth="1"/>
    <col min="1265" max="1265" width="11.7109375" style="183" customWidth="1"/>
    <col min="1266" max="1266" width="10.7109375" style="183" customWidth="1"/>
    <col min="1267" max="1267" width="11.5703125" style="183" customWidth="1"/>
    <col min="1268" max="1268" width="11.140625" style="183" customWidth="1"/>
    <col min="1269" max="1269" width="11.28515625" style="183" customWidth="1"/>
    <col min="1270" max="1270" width="12.5703125" style="183" customWidth="1"/>
    <col min="1271" max="1272" width="11.5703125" style="183" customWidth="1"/>
    <col min="1273" max="1273" width="11.42578125" style="183" customWidth="1"/>
    <col min="1274" max="1274" width="11.85546875" style="183" customWidth="1"/>
    <col min="1275" max="1510" width="9.140625" style="183"/>
    <col min="1511" max="1511" width="7.5703125" style="183" customWidth="1"/>
    <col min="1512" max="1512" width="81.7109375" style="183" customWidth="1"/>
    <col min="1513" max="1513" width="14.7109375" style="183" customWidth="1"/>
    <col min="1514" max="1514" width="16" style="183" customWidth="1"/>
    <col min="1515" max="1515" width="11.42578125" style="183" customWidth="1"/>
    <col min="1516" max="1516" width="11.7109375" style="183" customWidth="1"/>
    <col min="1517" max="1517" width="11.85546875" style="183" customWidth="1"/>
    <col min="1518" max="1518" width="10.28515625" style="183" customWidth="1"/>
    <col min="1519" max="1519" width="9.85546875" style="183" customWidth="1"/>
    <col min="1520" max="1520" width="11.42578125" style="183" customWidth="1"/>
    <col min="1521" max="1521" width="11.7109375" style="183" customWidth="1"/>
    <col min="1522" max="1522" width="10.7109375" style="183" customWidth="1"/>
    <col min="1523" max="1523" width="11.5703125" style="183" customWidth="1"/>
    <col min="1524" max="1524" width="11.140625" style="183" customWidth="1"/>
    <col min="1525" max="1525" width="11.28515625" style="183" customWidth="1"/>
    <col min="1526" max="1526" width="12.5703125" style="183" customWidth="1"/>
    <col min="1527" max="1528" width="11.5703125" style="183" customWidth="1"/>
    <col min="1529" max="1529" width="11.42578125" style="183" customWidth="1"/>
    <col min="1530" max="1530" width="11.85546875" style="183" customWidth="1"/>
    <col min="1531" max="1766" width="9.140625" style="183"/>
    <col min="1767" max="1767" width="7.5703125" style="183" customWidth="1"/>
    <col min="1768" max="1768" width="81.7109375" style="183" customWidth="1"/>
    <col min="1769" max="1769" width="14.7109375" style="183" customWidth="1"/>
    <col min="1770" max="1770" width="16" style="183" customWidth="1"/>
    <col min="1771" max="1771" width="11.42578125" style="183" customWidth="1"/>
    <col min="1772" max="1772" width="11.7109375" style="183" customWidth="1"/>
    <col min="1773" max="1773" width="11.85546875" style="183" customWidth="1"/>
    <col min="1774" max="1774" width="10.28515625" style="183" customWidth="1"/>
    <col min="1775" max="1775" width="9.85546875" style="183" customWidth="1"/>
    <col min="1776" max="1776" width="11.42578125" style="183" customWidth="1"/>
    <col min="1777" max="1777" width="11.7109375" style="183" customWidth="1"/>
    <col min="1778" max="1778" width="10.7109375" style="183" customWidth="1"/>
    <col min="1779" max="1779" width="11.5703125" style="183" customWidth="1"/>
    <col min="1780" max="1780" width="11.140625" style="183" customWidth="1"/>
    <col min="1781" max="1781" width="11.28515625" style="183" customWidth="1"/>
    <col min="1782" max="1782" width="12.5703125" style="183" customWidth="1"/>
    <col min="1783" max="1784" width="11.5703125" style="183" customWidth="1"/>
    <col min="1785" max="1785" width="11.42578125" style="183" customWidth="1"/>
    <col min="1786" max="1786" width="11.85546875" style="183" customWidth="1"/>
    <col min="1787" max="2022" width="9.140625" style="183"/>
    <col min="2023" max="2023" width="7.5703125" style="183" customWidth="1"/>
    <col min="2024" max="2024" width="81.7109375" style="183" customWidth="1"/>
    <col min="2025" max="2025" width="14.7109375" style="183" customWidth="1"/>
    <col min="2026" max="2026" width="16" style="183" customWidth="1"/>
    <col min="2027" max="2027" width="11.42578125" style="183" customWidth="1"/>
    <col min="2028" max="2028" width="11.7109375" style="183" customWidth="1"/>
    <col min="2029" max="2029" width="11.85546875" style="183" customWidth="1"/>
    <col min="2030" max="2030" width="10.28515625" style="183" customWidth="1"/>
    <col min="2031" max="2031" width="9.85546875" style="183" customWidth="1"/>
    <col min="2032" max="2032" width="11.42578125" style="183" customWidth="1"/>
    <col min="2033" max="2033" width="11.7109375" style="183" customWidth="1"/>
    <col min="2034" max="2034" width="10.7109375" style="183" customWidth="1"/>
    <col min="2035" max="2035" width="11.5703125" style="183" customWidth="1"/>
    <col min="2036" max="2036" width="11.140625" style="183" customWidth="1"/>
    <col min="2037" max="2037" width="11.28515625" style="183" customWidth="1"/>
    <col min="2038" max="2038" width="12.5703125" style="183" customWidth="1"/>
    <col min="2039" max="2040" width="11.5703125" style="183" customWidth="1"/>
    <col min="2041" max="2041" width="11.42578125" style="183" customWidth="1"/>
    <col min="2042" max="2042" width="11.85546875" style="183" customWidth="1"/>
    <col min="2043" max="2278" width="9.140625" style="183"/>
    <col min="2279" max="2279" width="7.5703125" style="183" customWidth="1"/>
    <col min="2280" max="2280" width="81.7109375" style="183" customWidth="1"/>
    <col min="2281" max="2281" width="14.7109375" style="183" customWidth="1"/>
    <col min="2282" max="2282" width="16" style="183" customWidth="1"/>
    <col min="2283" max="2283" width="11.42578125" style="183" customWidth="1"/>
    <col min="2284" max="2284" width="11.7109375" style="183" customWidth="1"/>
    <col min="2285" max="2285" width="11.85546875" style="183" customWidth="1"/>
    <col min="2286" max="2286" width="10.28515625" style="183" customWidth="1"/>
    <col min="2287" max="2287" width="9.85546875" style="183" customWidth="1"/>
    <col min="2288" max="2288" width="11.42578125" style="183" customWidth="1"/>
    <col min="2289" max="2289" width="11.7109375" style="183" customWidth="1"/>
    <col min="2290" max="2290" width="10.7109375" style="183" customWidth="1"/>
    <col min="2291" max="2291" width="11.5703125" style="183" customWidth="1"/>
    <col min="2292" max="2292" width="11.140625" style="183" customWidth="1"/>
    <col min="2293" max="2293" width="11.28515625" style="183" customWidth="1"/>
    <col min="2294" max="2294" width="12.5703125" style="183" customWidth="1"/>
    <col min="2295" max="2296" width="11.5703125" style="183" customWidth="1"/>
    <col min="2297" max="2297" width="11.42578125" style="183" customWidth="1"/>
    <col min="2298" max="2298" width="11.85546875" style="183" customWidth="1"/>
    <col min="2299" max="2534" width="9.140625" style="183"/>
    <col min="2535" max="2535" width="7.5703125" style="183" customWidth="1"/>
    <col min="2536" max="2536" width="81.7109375" style="183" customWidth="1"/>
    <col min="2537" max="2537" width="14.7109375" style="183" customWidth="1"/>
    <col min="2538" max="2538" width="16" style="183" customWidth="1"/>
    <col min="2539" max="2539" width="11.42578125" style="183" customWidth="1"/>
    <col min="2540" max="2540" width="11.7109375" style="183" customWidth="1"/>
    <col min="2541" max="2541" width="11.85546875" style="183" customWidth="1"/>
    <col min="2542" max="2542" width="10.28515625" style="183" customWidth="1"/>
    <col min="2543" max="2543" width="9.85546875" style="183" customWidth="1"/>
    <col min="2544" max="2544" width="11.42578125" style="183" customWidth="1"/>
    <col min="2545" max="2545" width="11.7109375" style="183" customWidth="1"/>
    <col min="2546" max="2546" width="10.7109375" style="183" customWidth="1"/>
    <col min="2547" max="2547" width="11.5703125" style="183" customWidth="1"/>
    <col min="2548" max="2548" width="11.140625" style="183" customWidth="1"/>
    <col min="2549" max="2549" width="11.28515625" style="183" customWidth="1"/>
    <col min="2550" max="2550" width="12.5703125" style="183" customWidth="1"/>
    <col min="2551" max="2552" width="11.5703125" style="183" customWidth="1"/>
    <col min="2553" max="2553" width="11.42578125" style="183" customWidth="1"/>
    <col min="2554" max="2554" width="11.85546875" style="183" customWidth="1"/>
    <col min="2555" max="2790" width="9.140625" style="183"/>
    <col min="2791" max="2791" width="7.5703125" style="183" customWidth="1"/>
    <col min="2792" max="2792" width="81.7109375" style="183" customWidth="1"/>
    <col min="2793" max="2793" width="14.7109375" style="183" customWidth="1"/>
    <col min="2794" max="2794" width="16" style="183" customWidth="1"/>
    <col min="2795" max="2795" width="11.42578125" style="183" customWidth="1"/>
    <col min="2796" max="2796" width="11.7109375" style="183" customWidth="1"/>
    <col min="2797" max="2797" width="11.85546875" style="183" customWidth="1"/>
    <col min="2798" max="2798" width="10.28515625" style="183" customWidth="1"/>
    <col min="2799" max="2799" width="9.85546875" style="183" customWidth="1"/>
    <col min="2800" max="2800" width="11.42578125" style="183" customWidth="1"/>
    <col min="2801" max="2801" width="11.7109375" style="183" customWidth="1"/>
    <col min="2802" max="2802" width="10.7109375" style="183" customWidth="1"/>
    <col min="2803" max="2803" width="11.5703125" style="183" customWidth="1"/>
    <col min="2804" max="2804" width="11.140625" style="183" customWidth="1"/>
    <col min="2805" max="2805" width="11.28515625" style="183" customWidth="1"/>
    <col min="2806" max="2806" width="12.5703125" style="183" customWidth="1"/>
    <col min="2807" max="2808" width="11.5703125" style="183" customWidth="1"/>
    <col min="2809" max="2809" width="11.42578125" style="183" customWidth="1"/>
    <col min="2810" max="2810" width="11.85546875" style="183" customWidth="1"/>
    <col min="2811" max="3046" width="9.140625" style="183"/>
    <col min="3047" max="3047" width="7.5703125" style="183" customWidth="1"/>
    <col min="3048" max="3048" width="81.7109375" style="183" customWidth="1"/>
    <col min="3049" max="3049" width="14.7109375" style="183" customWidth="1"/>
    <col min="3050" max="3050" width="16" style="183" customWidth="1"/>
    <col min="3051" max="3051" width="11.42578125" style="183" customWidth="1"/>
    <col min="3052" max="3052" width="11.7109375" style="183" customWidth="1"/>
    <col min="3053" max="3053" width="11.85546875" style="183" customWidth="1"/>
    <col min="3054" max="3054" width="10.28515625" style="183" customWidth="1"/>
    <col min="3055" max="3055" width="9.85546875" style="183" customWidth="1"/>
    <col min="3056" max="3056" width="11.42578125" style="183" customWidth="1"/>
    <col min="3057" max="3057" width="11.7109375" style="183" customWidth="1"/>
    <col min="3058" max="3058" width="10.7109375" style="183" customWidth="1"/>
    <col min="3059" max="3059" width="11.5703125" style="183" customWidth="1"/>
    <col min="3060" max="3060" width="11.140625" style="183" customWidth="1"/>
    <col min="3061" max="3061" width="11.28515625" style="183" customWidth="1"/>
    <col min="3062" max="3062" width="12.5703125" style="183" customWidth="1"/>
    <col min="3063" max="3064" width="11.5703125" style="183" customWidth="1"/>
    <col min="3065" max="3065" width="11.42578125" style="183" customWidth="1"/>
    <col min="3066" max="3066" width="11.85546875" style="183" customWidth="1"/>
    <col min="3067" max="3302" width="9.140625" style="183"/>
    <col min="3303" max="3303" width="7.5703125" style="183" customWidth="1"/>
    <col min="3304" max="3304" width="81.7109375" style="183" customWidth="1"/>
    <col min="3305" max="3305" width="14.7109375" style="183" customWidth="1"/>
    <col min="3306" max="3306" width="16" style="183" customWidth="1"/>
    <col min="3307" max="3307" width="11.42578125" style="183" customWidth="1"/>
    <col min="3308" max="3308" width="11.7109375" style="183" customWidth="1"/>
    <col min="3309" max="3309" width="11.85546875" style="183" customWidth="1"/>
    <col min="3310" max="3310" width="10.28515625" style="183" customWidth="1"/>
    <col min="3311" max="3311" width="9.85546875" style="183" customWidth="1"/>
    <col min="3312" max="3312" width="11.42578125" style="183" customWidth="1"/>
    <col min="3313" max="3313" width="11.7109375" style="183" customWidth="1"/>
    <col min="3314" max="3314" width="10.7109375" style="183" customWidth="1"/>
    <col min="3315" max="3315" width="11.5703125" style="183" customWidth="1"/>
    <col min="3316" max="3316" width="11.140625" style="183" customWidth="1"/>
    <col min="3317" max="3317" width="11.28515625" style="183" customWidth="1"/>
    <col min="3318" max="3318" width="12.5703125" style="183" customWidth="1"/>
    <col min="3319" max="3320" width="11.5703125" style="183" customWidth="1"/>
    <col min="3321" max="3321" width="11.42578125" style="183" customWidth="1"/>
    <col min="3322" max="3322" width="11.85546875" style="183" customWidth="1"/>
    <col min="3323" max="3558" width="9.140625" style="183"/>
    <col min="3559" max="3559" width="7.5703125" style="183" customWidth="1"/>
    <col min="3560" max="3560" width="81.7109375" style="183" customWidth="1"/>
    <col min="3561" max="3561" width="14.7109375" style="183" customWidth="1"/>
    <col min="3562" max="3562" width="16" style="183" customWidth="1"/>
    <col min="3563" max="3563" width="11.42578125" style="183" customWidth="1"/>
    <col min="3564" max="3564" width="11.7109375" style="183" customWidth="1"/>
    <col min="3565" max="3565" width="11.85546875" style="183" customWidth="1"/>
    <col min="3566" max="3566" width="10.28515625" style="183" customWidth="1"/>
    <col min="3567" max="3567" width="9.85546875" style="183" customWidth="1"/>
    <col min="3568" max="3568" width="11.42578125" style="183" customWidth="1"/>
    <col min="3569" max="3569" width="11.7109375" style="183" customWidth="1"/>
    <col min="3570" max="3570" width="10.7109375" style="183" customWidth="1"/>
    <col min="3571" max="3571" width="11.5703125" style="183" customWidth="1"/>
    <col min="3572" max="3572" width="11.140625" style="183" customWidth="1"/>
    <col min="3573" max="3573" width="11.28515625" style="183" customWidth="1"/>
    <col min="3574" max="3574" width="12.5703125" style="183" customWidth="1"/>
    <col min="3575" max="3576" width="11.5703125" style="183" customWidth="1"/>
    <col min="3577" max="3577" width="11.42578125" style="183" customWidth="1"/>
    <col min="3578" max="3578" width="11.85546875" style="183" customWidth="1"/>
    <col min="3579" max="3814" width="9.140625" style="183"/>
    <col min="3815" max="3815" width="7.5703125" style="183" customWidth="1"/>
    <col min="3816" max="3816" width="81.7109375" style="183" customWidth="1"/>
    <col min="3817" max="3817" width="14.7109375" style="183" customWidth="1"/>
    <col min="3818" max="3818" width="16" style="183" customWidth="1"/>
    <col min="3819" max="3819" width="11.42578125" style="183" customWidth="1"/>
    <col min="3820" max="3820" width="11.7109375" style="183" customWidth="1"/>
    <col min="3821" max="3821" width="11.85546875" style="183" customWidth="1"/>
    <col min="3822" max="3822" width="10.28515625" style="183" customWidth="1"/>
    <col min="3823" max="3823" width="9.85546875" style="183" customWidth="1"/>
    <col min="3824" max="3824" width="11.42578125" style="183" customWidth="1"/>
    <col min="3825" max="3825" width="11.7109375" style="183" customWidth="1"/>
    <col min="3826" max="3826" width="10.7109375" style="183" customWidth="1"/>
    <col min="3827" max="3827" width="11.5703125" style="183" customWidth="1"/>
    <col min="3828" max="3828" width="11.140625" style="183" customWidth="1"/>
    <col min="3829" max="3829" width="11.28515625" style="183" customWidth="1"/>
    <col min="3830" max="3830" width="12.5703125" style="183" customWidth="1"/>
    <col min="3831" max="3832" width="11.5703125" style="183" customWidth="1"/>
    <col min="3833" max="3833" width="11.42578125" style="183" customWidth="1"/>
    <col min="3834" max="3834" width="11.85546875" style="183" customWidth="1"/>
    <col min="3835" max="4070" width="9.140625" style="183"/>
    <col min="4071" max="4071" width="7.5703125" style="183" customWidth="1"/>
    <col min="4072" max="4072" width="81.7109375" style="183" customWidth="1"/>
    <col min="4073" max="4073" width="14.7109375" style="183" customWidth="1"/>
    <col min="4074" max="4074" width="16" style="183" customWidth="1"/>
    <col min="4075" max="4075" width="11.42578125" style="183" customWidth="1"/>
    <col min="4076" max="4076" width="11.7109375" style="183" customWidth="1"/>
    <col min="4077" max="4077" width="11.85546875" style="183" customWidth="1"/>
    <col min="4078" max="4078" width="10.28515625" style="183" customWidth="1"/>
    <col min="4079" max="4079" width="9.85546875" style="183" customWidth="1"/>
    <col min="4080" max="4080" width="11.42578125" style="183" customWidth="1"/>
    <col min="4081" max="4081" width="11.7109375" style="183" customWidth="1"/>
    <col min="4082" max="4082" width="10.7109375" style="183" customWidth="1"/>
    <col min="4083" max="4083" width="11.5703125" style="183" customWidth="1"/>
    <col min="4084" max="4084" width="11.140625" style="183" customWidth="1"/>
    <col min="4085" max="4085" width="11.28515625" style="183" customWidth="1"/>
    <col min="4086" max="4086" width="12.5703125" style="183" customWidth="1"/>
    <col min="4087" max="4088" width="11.5703125" style="183" customWidth="1"/>
    <col min="4089" max="4089" width="11.42578125" style="183" customWidth="1"/>
    <col min="4090" max="4090" width="11.85546875" style="183" customWidth="1"/>
    <col min="4091" max="4326" width="9.140625" style="183"/>
    <col min="4327" max="4327" width="7.5703125" style="183" customWidth="1"/>
    <col min="4328" max="4328" width="81.7109375" style="183" customWidth="1"/>
    <col min="4329" max="4329" width="14.7109375" style="183" customWidth="1"/>
    <col min="4330" max="4330" width="16" style="183" customWidth="1"/>
    <col min="4331" max="4331" width="11.42578125" style="183" customWidth="1"/>
    <col min="4332" max="4332" width="11.7109375" style="183" customWidth="1"/>
    <col min="4333" max="4333" width="11.85546875" style="183" customWidth="1"/>
    <col min="4334" max="4334" width="10.28515625" style="183" customWidth="1"/>
    <col min="4335" max="4335" width="9.85546875" style="183" customWidth="1"/>
    <col min="4336" max="4336" width="11.42578125" style="183" customWidth="1"/>
    <col min="4337" max="4337" width="11.7109375" style="183" customWidth="1"/>
    <col min="4338" max="4338" width="10.7109375" style="183" customWidth="1"/>
    <col min="4339" max="4339" width="11.5703125" style="183" customWidth="1"/>
    <col min="4340" max="4340" width="11.140625" style="183" customWidth="1"/>
    <col min="4341" max="4341" width="11.28515625" style="183" customWidth="1"/>
    <col min="4342" max="4342" width="12.5703125" style="183" customWidth="1"/>
    <col min="4343" max="4344" width="11.5703125" style="183" customWidth="1"/>
    <col min="4345" max="4345" width="11.42578125" style="183" customWidth="1"/>
    <col min="4346" max="4346" width="11.85546875" style="183" customWidth="1"/>
    <col min="4347" max="4582" width="9.140625" style="183"/>
    <col min="4583" max="4583" width="7.5703125" style="183" customWidth="1"/>
    <col min="4584" max="4584" width="81.7109375" style="183" customWidth="1"/>
    <col min="4585" max="4585" width="14.7109375" style="183" customWidth="1"/>
    <col min="4586" max="4586" width="16" style="183" customWidth="1"/>
    <col min="4587" max="4587" width="11.42578125" style="183" customWidth="1"/>
    <col min="4588" max="4588" width="11.7109375" style="183" customWidth="1"/>
    <col min="4589" max="4589" width="11.85546875" style="183" customWidth="1"/>
    <col min="4590" max="4590" width="10.28515625" style="183" customWidth="1"/>
    <col min="4591" max="4591" width="9.85546875" style="183" customWidth="1"/>
    <col min="4592" max="4592" width="11.42578125" style="183" customWidth="1"/>
    <col min="4593" max="4593" width="11.7109375" style="183" customWidth="1"/>
    <col min="4594" max="4594" width="10.7109375" style="183" customWidth="1"/>
    <col min="4595" max="4595" width="11.5703125" style="183" customWidth="1"/>
    <col min="4596" max="4596" width="11.140625" style="183" customWidth="1"/>
    <col min="4597" max="4597" width="11.28515625" style="183" customWidth="1"/>
    <col min="4598" max="4598" width="12.5703125" style="183" customWidth="1"/>
    <col min="4599" max="4600" width="11.5703125" style="183" customWidth="1"/>
    <col min="4601" max="4601" width="11.42578125" style="183" customWidth="1"/>
    <col min="4602" max="4602" width="11.85546875" style="183" customWidth="1"/>
    <col min="4603" max="4838" width="9.140625" style="183"/>
    <col min="4839" max="4839" width="7.5703125" style="183" customWidth="1"/>
    <col min="4840" max="4840" width="81.7109375" style="183" customWidth="1"/>
    <col min="4841" max="4841" width="14.7109375" style="183" customWidth="1"/>
    <col min="4842" max="4842" width="16" style="183" customWidth="1"/>
    <col min="4843" max="4843" width="11.42578125" style="183" customWidth="1"/>
    <col min="4844" max="4844" width="11.7109375" style="183" customWidth="1"/>
    <col min="4845" max="4845" width="11.85546875" style="183" customWidth="1"/>
    <col min="4846" max="4846" width="10.28515625" style="183" customWidth="1"/>
    <col min="4847" max="4847" width="9.85546875" style="183" customWidth="1"/>
    <col min="4848" max="4848" width="11.42578125" style="183" customWidth="1"/>
    <col min="4849" max="4849" width="11.7109375" style="183" customWidth="1"/>
    <col min="4850" max="4850" width="10.7109375" style="183" customWidth="1"/>
    <col min="4851" max="4851" width="11.5703125" style="183" customWidth="1"/>
    <col min="4852" max="4852" width="11.140625" style="183" customWidth="1"/>
    <col min="4853" max="4853" width="11.28515625" style="183" customWidth="1"/>
    <col min="4854" max="4854" width="12.5703125" style="183" customWidth="1"/>
    <col min="4855" max="4856" width="11.5703125" style="183" customWidth="1"/>
    <col min="4857" max="4857" width="11.42578125" style="183" customWidth="1"/>
    <col min="4858" max="4858" width="11.85546875" style="183" customWidth="1"/>
    <col min="4859" max="5094" width="9.140625" style="183"/>
    <col min="5095" max="5095" width="7.5703125" style="183" customWidth="1"/>
    <col min="5096" max="5096" width="81.7109375" style="183" customWidth="1"/>
    <col min="5097" max="5097" width="14.7109375" style="183" customWidth="1"/>
    <col min="5098" max="5098" width="16" style="183" customWidth="1"/>
    <col min="5099" max="5099" width="11.42578125" style="183" customWidth="1"/>
    <col min="5100" max="5100" width="11.7109375" style="183" customWidth="1"/>
    <col min="5101" max="5101" width="11.85546875" style="183" customWidth="1"/>
    <col min="5102" max="5102" width="10.28515625" style="183" customWidth="1"/>
    <col min="5103" max="5103" width="9.85546875" style="183" customWidth="1"/>
    <col min="5104" max="5104" width="11.42578125" style="183" customWidth="1"/>
    <col min="5105" max="5105" width="11.7109375" style="183" customWidth="1"/>
    <col min="5106" max="5106" width="10.7109375" style="183" customWidth="1"/>
    <col min="5107" max="5107" width="11.5703125" style="183" customWidth="1"/>
    <col min="5108" max="5108" width="11.140625" style="183" customWidth="1"/>
    <col min="5109" max="5109" width="11.28515625" style="183" customWidth="1"/>
    <col min="5110" max="5110" width="12.5703125" style="183" customWidth="1"/>
    <col min="5111" max="5112" width="11.5703125" style="183" customWidth="1"/>
    <col min="5113" max="5113" width="11.42578125" style="183" customWidth="1"/>
    <col min="5114" max="5114" width="11.85546875" style="183" customWidth="1"/>
    <col min="5115" max="5350" width="9.140625" style="183"/>
    <col min="5351" max="5351" width="7.5703125" style="183" customWidth="1"/>
    <col min="5352" max="5352" width="81.7109375" style="183" customWidth="1"/>
    <col min="5353" max="5353" width="14.7109375" style="183" customWidth="1"/>
    <col min="5354" max="5354" width="16" style="183" customWidth="1"/>
    <col min="5355" max="5355" width="11.42578125" style="183" customWidth="1"/>
    <col min="5356" max="5356" width="11.7109375" style="183" customWidth="1"/>
    <col min="5357" max="5357" width="11.85546875" style="183" customWidth="1"/>
    <col min="5358" max="5358" width="10.28515625" style="183" customWidth="1"/>
    <col min="5359" max="5359" width="9.85546875" style="183" customWidth="1"/>
    <col min="5360" max="5360" width="11.42578125" style="183" customWidth="1"/>
    <col min="5361" max="5361" width="11.7109375" style="183" customWidth="1"/>
    <col min="5362" max="5362" width="10.7109375" style="183" customWidth="1"/>
    <col min="5363" max="5363" width="11.5703125" style="183" customWidth="1"/>
    <col min="5364" max="5364" width="11.140625" style="183" customWidth="1"/>
    <col min="5365" max="5365" width="11.28515625" style="183" customWidth="1"/>
    <col min="5366" max="5366" width="12.5703125" style="183" customWidth="1"/>
    <col min="5367" max="5368" width="11.5703125" style="183" customWidth="1"/>
    <col min="5369" max="5369" width="11.42578125" style="183" customWidth="1"/>
    <col min="5370" max="5370" width="11.85546875" style="183" customWidth="1"/>
    <col min="5371" max="5606" width="9.140625" style="183"/>
    <col min="5607" max="5607" width="7.5703125" style="183" customWidth="1"/>
    <col min="5608" max="5608" width="81.7109375" style="183" customWidth="1"/>
    <col min="5609" max="5609" width="14.7109375" style="183" customWidth="1"/>
    <col min="5610" max="5610" width="16" style="183" customWidth="1"/>
    <col min="5611" max="5611" width="11.42578125" style="183" customWidth="1"/>
    <col min="5612" max="5612" width="11.7109375" style="183" customWidth="1"/>
    <col min="5613" max="5613" width="11.85546875" style="183" customWidth="1"/>
    <col min="5614" max="5614" width="10.28515625" style="183" customWidth="1"/>
    <col min="5615" max="5615" width="9.85546875" style="183" customWidth="1"/>
    <col min="5616" max="5616" width="11.42578125" style="183" customWidth="1"/>
    <col min="5617" max="5617" width="11.7109375" style="183" customWidth="1"/>
    <col min="5618" max="5618" width="10.7109375" style="183" customWidth="1"/>
    <col min="5619" max="5619" width="11.5703125" style="183" customWidth="1"/>
    <col min="5620" max="5620" width="11.140625" style="183" customWidth="1"/>
    <col min="5621" max="5621" width="11.28515625" style="183" customWidth="1"/>
    <col min="5622" max="5622" width="12.5703125" style="183" customWidth="1"/>
    <col min="5623" max="5624" width="11.5703125" style="183" customWidth="1"/>
    <col min="5625" max="5625" width="11.42578125" style="183" customWidth="1"/>
    <col min="5626" max="5626" width="11.85546875" style="183" customWidth="1"/>
    <col min="5627" max="5862" width="9.140625" style="183"/>
    <col min="5863" max="5863" width="7.5703125" style="183" customWidth="1"/>
    <col min="5864" max="5864" width="81.7109375" style="183" customWidth="1"/>
    <col min="5865" max="5865" width="14.7109375" style="183" customWidth="1"/>
    <col min="5866" max="5866" width="16" style="183" customWidth="1"/>
    <col min="5867" max="5867" width="11.42578125" style="183" customWidth="1"/>
    <col min="5868" max="5868" width="11.7109375" style="183" customWidth="1"/>
    <col min="5869" max="5869" width="11.85546875" style="183" customWidth="1"/>
    <col min="5870" max="5870" width="10.28515625" style="183" customWidth="1"/>
    <col min="5871" max="5871" width="9.85546875" style="183" customWidth="1"/>
    <col min="5872" max="5872" width="11.42578125" style="183" customWidth="1"/>
    <col min="5873" max="5873" width="11.7109375" style="183" customWidth="1"/>
    <col min="5874" max="5874" width="10.7109375" style="183" customWidth="1"/>
    <col min="5875" max="5875" width="11.5703125" style="183" customWidth="1"/>
    <col min="5876" max="5876" width="11.140625" style="183" customWidth="1"/>
    <col min="5877" max="5877" width="11.28515625" style="183" customWidth="1"/>
    <col min="5878" max="5878" width="12.5703125" style="183" customWidth="1"/>
    <col min="5879" max="5880" width="11.5703125" style="183" customWidth="1"/>
    <col min="5881" max="5881" width="11.42578125" style="183" customWidth="1"/>
    <col min="5882" max="5882" width="11.85546875" style="183" customWidth="1"/>
    <col min="5883" max="6118" width="9.140625" style="183"/>
    <col min="6119" max="6119" width="7.5703125" style="183" customWidth="1"/>
    <col min="6120" max="6120" width="81.7109375" style="183" customWidth="1"/>
    <col min="6121" max="6121" width="14.7109375" style="183" customWidth="1"/>
    <col min="6122" max="6122" width="16" style="183" customWidth="1"/>
    <col min="6123" max="6123" width="11.42578125" style="183" customWidth="1"/>
    <col min="6124" max="6124" width="11.7109375" style="183" customWidth="1"/>
    <col min="6125" max="6125" width="11.85546875" style="183" customWidth="1"/>
    <col min="6126" max="6126" width="10.28515625" style="183" customWidth="1"/>
    <col min="6127" max="6127" width="9.85546875" style="183" customWidth="1"/>
    <col min="6128" max="6128" width="11.42578125" style="183" customWidth="1"/>
    <col min="6129" max="6129" width="11.7109375" style="183" customWidth="1"/>
    <col min="6130" max="6130" width="10.7109375" style="183" customWidth="1"/>
    <col min="6131" max="6131" width="11.5703125" style="183" customWidth="1"/>
    <col min="6132" max="6132" width="11.140625" style="183" customWidth="1"/>
    <col min="6133" max="6133" width="11.28515625" style="183" customWidth="1"/>
    <col min="6134" max="6134" width="12.5703125" style="183" customWidth="1"/>
    <col min="6135" max="6136" width="11.5703125" style="183" customWidth="1"/>
    <col min="6137" max="6137" width="11.42578125" style="183" customWidth="1"/>
    <col min="6138" max="6138" width="11.85546875" style="183" customWidth="1"/>
    <col min="6139" max="6374" width="9.140625" style="183"/>
    <col min="6375" max="6375" width="7.5703125" style="183" customWidth="1"/>
    <col min="6376" max="6376" width="81.7109375" style="183" customWidth="1"/>
    <col min="6377" max="6377" width="14.7109375" style="183" customWidth="1"/>
    <col min="6378" max="6378" width="16" style="183" customWidth="1"/>
    <col min="6379" max="6379" width="11.42578125" style="183" customWidth="1"/>
    <col min="6380" max="6380" width="11.7109375" style="183" customWidth="1"/>
    <col min="6381" max="6381" width="11.85546875" style="183" customWidth="1"/>
    <col min="6382" max="6382" width="10.28515625" style="183" customWidth="1"/>
    <col min="6383" max="6383" width="9.85546875" style="183" customWidth="1"/>
    <col min="6384" max="6384" width="11.42578125" style="183" customWidth="1"/>
    <col min="6385" max="6385" width="11.7109375" style="183" customWidth="1"/>
    <col min="6386" max="6386" width="10.7109375" style="183" customWidth="1"/>
    <col min="6387" max="6387" width="11.5703125" style="183" customWidth="1"/>
    <col min="6388" max="6388" width="11.140625" style="183" customWidth="1"/>
    <col min="6389" max="6389" width="11.28515625" style="183" customWidth="1"/>
    <col min="6390" max="6390" width="12.5703125" style="183" customWidth="1"/>
    <col min="6391" max="6392" width="11.5703125" style="183" customWidth="1"/>
    <col min="6393" max="6393" width="11.42578125" style="183" customWidth="1"/>
    <col min="6394" max="6394" width="11.85546875" style="183" customWidth="1"/>
    <col min="6395" max="6630" width="9.140625" style="183"/>
    <col min="6631" max="6631" width="7.5703125" style="183" customWidth="1"/>
    <col min="6632" max="6632" width="81.7109375" style="183" customWidth="1"/>
    <col min="6633" max="6633" width="14.7109375" style="183" customWidth="1"/>
    <col min="6634" max="6634" width="16" style="183" customWidth="1"/>
    <col min="6635" max="6635" width="11.42578125" style="183" customWidth="1"/>
    <col min="6636" max="6636" width="11.7109375" style="183" customWidth="1"/>
    <col min="6637" max="6637" width="11.85546875" style="183" customWidth="1"/>
    <col min="6638" max="6638" width="10.28515625" style="183" customWidth="1"/>
    <col min="6639" max="6639" width="9.85546875" style="183" customWidth="1"/>
    <col min="6640" max="6640" width="11.42578125" style="183" customWidth="1"/>
    <col min="6641" max="6641" width="11.7109375" style="183" customWidth="1"/>
    <col min="6642" max="6642" width="10.7109375" style="183" customWidth="1"/>
    <col min="6643" max="6643" width="11.5703125" style="183" customWidth="1"/>
    <col min="6644" max="6644" width="11.140625" style="183" customWidth="1"/>
    <col min="6645" max="6645" width="11.28515625" style="183" customWidth="1"/>
    <col min="6646" max="6646" width="12.5703125" style="183" customWidth="1"/>
    <col min="6647" max="6648" width="11.5703125" style="183" customWidth="1"/>
    <col min="6649" max="6649" width="11.42578125" style="183" customWidth="1"/>
    <col min="6650" max="6650" width="11.85546875" style="183" customWidth="1"/>
    <col min="6651" max="6886" width="9.140625" style="183"/>
    <col min="6887" max="6887" width="7.5703125" style="183" customWidth="1"/>
    <col min="6888" max="6888" width="81.7109375" style="183" customWidth="1"/>
    <col min="6889" max="6889" width="14.7109375" style="183" customWidth="1"/>
    <col min="6890" max="6890" width="16" style="183" customWidth="1"/>
    <col min="6891" max="6891" width="11.42578125" style="183" customWidth="1"/>
    <col min="6892" max="6892" width="11.7109375" style="183" customWidth="1"/>
    <col min="6893" max="6893" width="11.85546875" style="183" customWidth="1"/>
    <col min="6894" max="6894" width="10.28515625" style="183" customWidth="1"/>
    <col min="6895" max="6895" width="9.85546875" style="183" customWidth="1"/>
    <col min="6896" max="6896" width="11.42578125" style="183" customWidth="1"/>
    <col min="6897" max="6897" width="11.7109375" style="183" customWidth="1"/>
    <col min="6898" max="6898" width="10.7109375" style="183" customWidth="1"/>
    <col min="6899" max="6899" width="11.5703125" style="183" customWidth="1"/>
    <col min="6900" max="6900" width="11.140625" style="183" customWidth="1"/>
    <col min="6901" max="6901" width="11.28515625" style="183" customWidth="1"/>
    <col min="6902" max="6902" width="12.5703125" style="183" customWidth="1"/>
    <col min="6903" max="6904" width="11.5703125" style="183" customWidth="1"/>
    <col min="6905" max="6905" width="11.42578125" style="183" customWidth="1"/>
    <col min="6906" max="6906" width="11.85546875" style="183" customWidth="1"/>
    <col min="6907" max="7142" width="9.140625" style="183"/>
    <col min="7143" max="7143" width="7.5703125" style="183" customWidth="1"/>
    <col min="7144" max="7144" width="81.7109375" style="183" customWidth="1"/>
    <col min="7145" max="7145" width="14.7109375" style="183" customWidth="1"/>
    <col min="7146" max="7146" width="16" style="183" customWidth="1"/>
    <col min="7147" max="7147" width="11.42578125" style="183" customWidth="1"/>
    <col min="7148" max="7148" width="11.7109375" style="183" customWidth="1"/>
    <col min="7149" max="7149" width="11.85546875" style="183" customWidth="1"/>
    <col min="7150" max="7150" width="10.28515625" style="183" customWidth="1"/>
    <col min="7151" max="7151" width="9.85546875" style="183" customWidth="1"/>
    <col min="7152" max="7152" width="11.42578125" style="183" customWidth="1"/>
    <col min="7153" max="7153" width="11.7109375" style="183" customWidth="1"/>
    <col min="7154" max="7154" width="10.7109375" style="183" customWidth="1"/>
    <col min="7155" max="7155" width="11.5703125" style="183" customWidth="1"/>
    <col min="7156" max="7156" width="11.140625" style="183" customWidth="1"/>
    <col min="7157" max="7157" width="11.28515625" style="183" customWidth="1"/>
    <col min="7158" max="7158" width="12.5703125" style="183" customWidth="1"/>
    <col min="7159" max="7160" width="11.5703125" style="183" customWidth="1"/>
    <col min="7161" max="7161" width="11.42578125" style="183" customWidth="1"/>
    <col min="7162" max="7162" width="11.85546875" style="183" customWidth="1"/>
    <col min="7163" max="7398" width="9.140625" style="183"/>
    <col min="7399" max="7399" width="7.5703125" style="183" customWidth="1"/>
    <col min="7400" max="7400" width="81.7109375" style="183" customWidth="1"/>
    <col min="7401" max="7401" width="14.7109375" style="183" customWidth="1"/>
    <col min="7402" max="7402" width="16" style="183" customWidth="1"/>
    <col min="7403" max="7403" width="11.42578125" style="183" customWidth="1"/>
    <col min="7404" max="7404" width="11.7109375" style="183" customWidth="1"/>
    <col min="7405" max="7405" width="11.85546875" style="183" customWidth="1"/>
    <col min="7406" max="7406" width="10.28515625" style="183" customWidth="1"/>
    <col min="7407" max="7407" width="9.85546875" style="183" customWidth="1"/>
    <col min="7408" max="7408" width="11.42578125" style="183" customWidth="1"/>
    <col min="7409" max="7409" width="11.7109375" style="183" customWidth="1"/>
    <col min="7410" max="7410" width="10.7109375" style="183" customWidth="1"/>
    <col min="7411" max="7411" width="11.5703125" style="183" customWidth="1"/>
    <col min="7412" max="7412" width="11.140625" style="183" customWidth="1"/>
    <col min="7413" max="7413" width="11.28515625" style="183" customWidth="1"/>
    <col min="7414" max="7414" width="12.5703125" style="183" customWidth="1"/>
    <col min="7415" max="7416" width="11.5703125" style="183" customWidth="1"/>
    <col min="7417" max="7417" width="11.42578125" style="183" customWidth="1"/>
    <col min="7418" max="7418" width="11.85546875" style="183" customWidth="1"/>
    <col min="7419" max="7654" width="9.140625" style="183"/>
    <col min="7655" max="7655" width="7.5703125" style="183" customWidth="1"/>
    <col min="7656" max="7656" width="81.7109375" style="183" customWidth="1"/>
    <col min="7657" max="7657" width="14.7109375" style="183" customWidth="1"/>
    <col min="7658" max="7658" width="16" style="183" customWidth="1"/>
    <col min="7659" max="7659" width="11.42578125" style="183" customWidth="1"/>
    <col min="7660" max="7660" width="11.7109375" style="183" customWidth="1"/>
    <col min="7661" max="7661" width="11.85546875" style="183" customWidth="1"/>
    <col min="7662" max="7662" width="10.28515625" style="183" customWidth="1"/>
    <col min="7663" max="7663" width="9.85546875" style="183" customWidth="1"/>
    <col min="7664" max="7664" width="11.42578125" style="183" customWidth="1"/>
    <col min="7665" max="7665" width="11.7109375" style="183" customWidth="1"/>
    <col min="7666" max="7666" width="10.7109375" style="183" customWidth="1"/>
    <col min="7667" max="7667" width="11.5703125" style="183" customWidth="1"/>
    <col min="7668" max="7668" width="11.140625" style="183" customWidth="1"/>
    <col min="7669" max="7669" width="11.28515625" style="183" customWidth="1"/>
    <col min="7670" max="7670" width="12.5703125" style="183" customWidth="1"/>
    <col min="7671" max="7672" width="11.5703125" style="183" customWidth="1"/>
    <col min="7673" max="7673" width="11.42578125" style="183" customWidth="1"/>
    <col min="7674" max="7674" width="11.85546875" style="183" customWidth="1"/>
    <col min="7675" max="7910" width="9.140625" style="183"/>
    <col min="7911" max="7911" width="7.5703125" style="183" customWidth="1"/>
    <col min="7912" max="7912" width="81.7109375" style="183" customWidth="1"/>
    <col min="7913" max="7913" width="14.7109375" style="183" customWidth="1"/>
    <col min="7914" max="7914" width="16" style="183" customWidth="1"/>
    <col min="7915" max="7915" width="11.42578125" style="183" customWidth="1"/>
    <col min="7916" max="7916" width="11.7109375" style="183" customWidth="1"/>
    <col min="7917" max="7917" width="11.85546875" style="183" customWidth="1"/>
    <col min="7918" max="7918" width="10.28515625" style="183" customWidth="1"/>
    <col min="7919" max="7919" width="9.85546875" style="183" customWidth="1"/>
    <col min="7920" max="7920" width="11.42578125" style="183" customWidth="1"/>
    <col min="7921" max="7921" width="11.7109375" style="183" customWidth="1"/>
    <col min="7922" max="7922" width="10.7109375" style="183" customWidth="1"/>
    <col min="7923" max="7923" width="11.5703125" style="183" customWidth="1"/>
    <col min="7924" max="7924" width="11.140625" style="183" customWidth="1"/>
    <col min="7925" max="7925" width="11.28515625" style="183" customWidth="1"/>
    <col min="7926" max="7926" width="12.5703125" style="183" customWidth="1"/>
    <col min="7927" max="7928" width="11.5703125" style="183" customWidth="1"/>
    <col min="7929" max="7929" width="11.42578125" style="183" customWidth="1"/>
    <col min="7930" max="7930" width="11.85546875" style="183" customWidth="1"/>
    <col min="7931" max="8166" width="9.140625" style="183"/>
    <col min="8167" max="8167" width="7.5703125" style="183" customWidth="1"/>
    <col min="8168" max="8168" width="81.7109375" style="183" customWidth="1"/>
    <col min="8169" max="8169" width="14.7109375" style="183" customWidth="1"/>
    <col min="8170" max="8170" width="16" style="183" customWidth="1"/>
    <col min="8171" max="8171" width="11.42578125" style="183" customWidth="1"/>
    <col min="8172" max="8172" width="11.7109375" style="183" customWidth="1"/>
    <col min="8173" max="8173" width="11.85546875" style="183" customWidth="1"/>
    <col min="8174" max="8174" width="10.28515625" style="183" customWidth="1"/>
    <col min="8175" max="8175" width="9.85546875" style="183" customWidth="1"/>
    <col min="8176" max="8176" width="11.42578125" style="183" customWidth="1"/>
    <col min="8177" max="8177" width="11.7109375" style="183" customWidth="1"/>
    <col min="8178" max="8178" width="10.7109375" style="183" customWidth="1"/>
    <col min="8179" max="8179" width="11.5703125" style="183" customWidth="1"/>
    <col min="8180" max="8180" width="11.140625" style="183" customWidth="1"/>
    <col min="8181" max="8181" width="11.28515625" style="183" customWidth="1"/>
    <col min="8182" max="8182" width="12.5703125" style="183" customWidth="1"/>
    <col min="8183" max="8184" width="11.5703125" style="183" customWidth="1"/>
    <col min="8185" max="8185" width="11.42578125" style="183" customWidth="1"/>
    <col min="8186" max="8186" width="11.85546875" style="183" customWidth="1"/>
    <col min="8187" max="8422" width="9.140625" style="183"/>
    <col min="8423" max="8423" width="7.5703125" style="183" customWidth="1"/>
    <col min="8424" max="8424" width="81.7109375" style="183" customWidth="1"/>
    <col min="8425" max="8425" width="14.7109375" style="183" customWidth="1"/>
    <col min="8426" max="8426" width="16" style="183" customWidth="1"/>
    <col min="8427" max="8427" width="11.42578125" style="183" customWidth="1"/>
    <col min="8428" max="8428" width="11.7109375" style="183" customWidth="1"/>
    <col min="8429" max="8429" width="11.85546875" style="183" customWidth="1"/>
    <col min="8430" max="8430" width="10.28515625" style="183" customWidth="1"/>
    <col min="8431" max="8431" width="9.85546875" style="183" customWidth="1"/>
    <col min="8432" max="8432" width="11.42578125" style="183" customWidth="1"/>
    <col min="8433" max="8433" width="11.7109375" style="183" customWidth="1"/>
    <col min="8434" max="8434" width="10.7109375" style="183" customWidth="1"/>
    <col min="8435" max="8435" width="11.5703125" style="183" customWidth="1"/>
    <col min="8436" max="8436" width="11.140625" style="183" customWidth="1"/>
    <col min="8437" max="8437" width="11.28515625" style="183" customWidth="1"/>
    <col min="8438" max="8438" width="12.5703125" style="183" customWidth="1"/>
    <col min="8439" max="8440" width="11.5703125" style="183" customWidth="1"/>
    <col min="8441" max="8441" width="11.42578125" style="183" customWidth="1"/>
    <col min="8442" max="8442" width="11.85546875" style="183" customWidth="1"/>
    <col min="8443" max="8678" width="9.140625" style="183"/>
    <col min="8679" max="8679" width="7.5703125" style="183" customWidth="1"/>
    <col min="8680" max="8680" width="81.7109375" style="183" customWidth="1"/>
    <col min="8681" max="8681" width="14.7109375" style="183" customWidth="1"/>
    <col min="8682" max="8682" width="16" style="183" customWidth="1"/>
    <col min="8683" max="8683" width="11.42578125" style="183" customWidth="1"/>
    <col min="8684" max="8684" width="11.7109375" style="183" customWidth="1"/>
    <col min="8685" max="8685" width="11.85546875" style="183" customWidth="1"/>
    <col min="8686" max="8686" width="10.28515625" style="183" customWidth="1"/>
    <col min="8687" max="8687" width="9.85546875" style="183" customWidth="1"/>
    <col min="8688" max="8688" width="11.42578125" style="183" customWidth="1"/>
    <col min="8689" max="8689" width="11.7109375" style="183" customWidth="1"/>
    <col min="8690" max="8690" width="10.7109375" style="183" customWidth="1"/>
    <col min="8691" max="8691" width="11.5703125" style="183" customWidth="1"/>
    <col min="8692" max="8692" width="11.140625" style="183" customWidth="1"/>
    <col min="8693" max="8693" width="11.28515625" style="183" customWidth="1"/>
    <col min="8694" max="8694" width="12.5703125" style="183" customWidth="1"/>
    <col min="8695" max="8696" width="11.5703125" style="183" customWidth="1"/>
    <col min="8697" max="8697" width="11.42578125" style="183" customWidth="1"/>
    <col min="8698" max="8698" width="11.85546875" style="183" customWidth="1"/>
    <col min="8699" max="8934" width="9.140625" style="183"/>
    <col min="8935" max="8935" width="7.5703125" style="183" customWidth="1"/>
    <col min="8936" max="8936" width="81.7109375" style="183" customWidth="1"/>
    <col min="8937" max="8937" width="14.7109375" style="183" customWidth="1"/>
    <col min="8938" max="8938" width="16" style="183" customWidth="1"/>
    <col min="8939" max="8939" width="11.42578125" style="183" customWidth="1"/>
    <col min="8940" max="8940" width="11.7109375" style="183" customWidth="1"/>
    <col min="8941" max="8941" width="11.85546875" style="183" customWidth="1"/>
    <col min="8942" max="8942" width="10.28515625" style="183" customWidth="1"/>
    <col min="8943" max="8943" width="9.85546875" style="183" customWidth="1"/>
    <col min="8944" max="8944" width="11.42578125" style="183" customWidth="1"/>
    <col min="8945" max="8945" width="11.7109375" style="183" customWidth="1"/>
    <col min="8946" max="8946" width="10.7109375" style="183" customWidth="1"/>
    <col min="8947" max="8947" width="11.5703125" style="183" customWidth="1"/>
    <col min="8948" max="8948" width="11.140625" style="183" customWidth="1"/>
    <col min="8949" max="8949" width="11.28515625" style="183" customWidth="1"/>
    <col min="8950" max="8950" width="12.5703125" style="183" customWidth="1"/>
    <col min="8951" max="8952" width="11.5703125" style="183" customWidth="1"/>
    <col min="8953" max="8953" width="11.42578125" style="183" customWidth="1"/>
    <col min="8954" max="8954" width="11.85546875" style="183" customWidth="1"/>
    <col min="8955" max="9190" width="9.140625" style="183"/>
    <col min="9191" max="9191" width="7.5703125" style="183" customWidth="1"/>
    <col min="9192" max="9192" width="81.7109375" style="183" customWidth="1"/>
    <col min="9193" max="9193" width="14.7109375" style="183" customWidth="1"/>
    <col min="9194" max="9194" width="16" style="183" customWidth="1"/>
    <col min="9195" max="9195" width="11.42578125" style="183" customWidth="1"/>
    <col min="9196" max="9196" width="11.7109375" style="183" customWidth="1"/>
    <col min="9197" max="9197" width="11.85546875" style="183" customWidth="1"/>
    <col min="9198" max="9198" width="10.28515625" style="183" customWidth="1"/>
    <col min="9199" max="9199" width="9.85546875" style="183" customWidth="1"/>
    <col min="9200" max="9200" width="11.42578125" style="183" customWidth="1"/>
    <col min="9201" max="9201" width="11.7109375" style="183" customWidth="1"/>
    <col min="9202" max="9202" width="10.7109375" style="183" customWidth="1"/>
    <col min="9203" max="9203" width="11.5703125" style="183" customWidth="1"/>
    <col min="9204" max="9204" width="11.140625" style="183" customWidth="1"/>
    <col min="9205" max="9205" width="11.28515625" style="183" customWidth="1"/>
    <col min="9206" max="9206" width="12.5703125" style="183" customWidth="1"/>
    <col min="9207" max="9208" width="11.5703125" style="183" customWidth="1"/>
    <col min="9209" max="9209" width="11.42578125" style="183" customWidth="1"/>
    <col min="9210" max="9210" width="11.85546875" style="183" customWidth="1"/>
    <col min="9211" max="9446" width="9.140625" style="183"/>
    <col min="9447" max="9447" width="7.5703125" style="183" customWidth="1"/>
    <col min="9448" max="9448" width="81.7109375" style="183" customWidth="1"/>
    <col min="9449" max="9449" width="14.7109375" style="183" customWidth="1"/>
    <col min="9450" max="9450" width="16" style="183" customWidth="1"/>
    <col min="9451" max="9451" width="11.42578125" style="183" customWidth="1"/>
    <col min="9452" max="9452" width="11.7109375" style="183" customWidth="1"/>
    <col min="9453" max="9453" width="11.85546875" style="183" customWidth="1"/>
    <col min="9454" max="9454" width="10.28515625" style="183" customWidth="1"/>
    <col min="9455" max="9455" width="9.85546875" style="183" customWidth="1"/>
    <col min="9456" max="9456" width="11.42578125" style="183" customWidth="1"/>
    <col min="9457" max="9457" width="11.7109375" style="183" customWidth="1"/>
    <col min="9458" max="9458" width="10.7109375" style="183" customWidth="1"/>
    <col min="9459" max="9459" width="11.5703125" style="183" customWidth="1"/>
    <col min="9460" max="9460" width="11.140625" style="183" customWidth="1"/>
    <col min="9461" max="9461" width="11.28515625" style="183" customWidth="1"/>
    <col min="9462" max="9462" width="12.5703125" style="183" customWidth="1"/>
    <col min="9463" max="9464" width="11.5703125" style="183" customWidth="1"/>
    <col min="9465" max="9465" width="11.42578125" style="183" customWidth="1"/>
    <col min="9466" max="9466" width="11.85546875" style="183" customWidth="1"/>
    <col min="9467" max="9702" width="9.140625" style="183"/>
    <col min="9703" max="9703" width="7.5703125" style="183" customWidth="1"/>
    <col min="9704" max="9704" width="81.7109375" style="183" customWidth="1"/>
    <col min="9705" max="9705" width="14.7109375" style="183" customWidth="1"/>
    <col min="9706" max="9706" width="16" style="183" customWidth="1"/>
    <col min="9707" max="9707" width="11.42578125" style="183" customWidth="1"/>
    <col min="9708" max="9708" width="11.7109375" style="183" customWidth="1"/>
    <col min="9709" max="9709" width="11.85546875" style="183" customWidth="1"/>
    <col min="9710" max="9710" width="10.28515625" style="183" customWidth="1"/>
    <col min="9711" max="9711" width="9.85546875" style="183" customWidth="1"/>
    <col min="9712" max="9712" width="11.42578125" style="183" customWidth="1"/>
    <col min="9713" max="9713" width="11.7109375" style="183" customWidth="1"/>
    <col min="9714" max="9714" width="10.7109375" style="183" customWidth="1"/>
    <col min="9715" max="9715" width="11.5703125" style="183" customWidth="1"/>
    <col min="9716" max="9716" width="11.140625" style="183" customWidth="1"/>
    <col min="9717" max="9717" width="11.28515625" style="183" customWidth="1"/>
    <col min="9718" max="9718" width="12.5703125" style="183" customWidth="1"/>
    <col min="9719" max="9720" width="11.5703125" style="183" customWidth="1"/>
    <col min="9721" max="9721" width="11.42578125" style="183" customWidth="1"/>
    <col min="9722" max="9722" width="11.85546875" style="183" customWidth="1"/>
    <col min="9723" max="9958" width="9.140625" style="183"/>
    <col min="9959" max="9959" width="7.5703125" style="183" customWidth="1"/>
    <col min="9960" max="9960" width="81.7109375" style="183" customWidth="1"/>
    <col min="9961" max="9961" width="14.7109375" style="183" customWidth="1"/>
    <col min="9962" max="9962" width="16" style="183" customWidth="1"/>
    <col min="9963" max="9963" width="11.42578125" style="183" customWidth="1"/>
    <col min="9964" max="9964" width="11.7109375" style="183" customWidth="1"/>
    <col min="9965" max="9965" width="11.85546875" style="183" customWidth="1"/>
    <col min="9966" max="9966" width="10.28515625" style="183" customWidth="1"/>
    <col min="9967" max="9967" width="9.85546875" style="183" customWidth="1"/>
    <col min="9968" max="9968" width="11.42578125" style="183" customWidth="1"/>
    <col min="9969" max="9969" width="11.7109375" style="183" customWidth="1"/>
    <col min="9970" max="9970" width="10.7109375" style="183" customWidth="1"/>
    <col min="9971" max="9971" width="11.5703125" style="183" customWidth="1"/>
    <col min="9972" max="9972" width="11.140625" style="183" customWidth="1"/>
    <col min="9973" max="9973" width="11.28515625" style="183" customWidth="1"/>
    <col min="9974" max="9974" width="12.5703125" style="183" customWidth="1"/>
    <col min="9975" max="9976" width="11.5703125" style="183" customWidth="1"/>
    <col min="9977" max="9977" width="11.42578125" style="183" customWidth="1"/>
    <col min="9978" max="9978" width="11.85546875" style="183" customWidth="1"/>
    <col min="9979" max="10214" width="9.140625" style="183"/>
    <col min="10215" max="10215" width="7.5703125" style="183" customWidth="1"/>
    <col min="10216" max="10216" width="81.7109375" style="183" customWidth="1"/>
    <col min="10217" max="10217" width="14.7109375" style="183" customWidth="1"/>
    <col min="10218" max="10218" width="16" style="183" customWidth="1"/>
    <col min="10219" max="10219" width="11.42578125" style="183" customWidth="1"/>
    <col min="10220" max="10220" width="11.7109375" style="183" customWidth="1"/>
    <col min="10221" max="10221" width="11.85546875" style="183" customWidth="1"/>
    <col min="10222" max="10222" width="10.28515625" style="183" customWidth="1"/>
    <col min="10223" max="10223" width="9.85546875" style="183" customWidth="1"/>
    <col min="10224" max="10224" width="11.42578125" style="183" customWidth="1"/>
    <col min="10225" max="10225" width="11.7109375" style="183" customWidth="1"/>
    <col min="10226" max="10226" width="10.7109375" style="183" customWidth="1"/>
    <col min="10227" max="10227" width="11.5703125" style="183" customWidth="1"/>
    <col min="10228" max="10228" width="11.140625" style="183" customWidth="1"/>
    <col min="10229" max="10229" width="11.28515625" style="183" customWidth="1"/>
    <col min="10230" max="10230" width="12.5703125" style="183" customWidth="1"/>
    <col min="10231" max="10232" width="11.5703125" style="183" customWidth="1"/>
    <col min="10233" max="10233" width="11.42578125" style="183" customWidth="1"/>
    <col min="10234" max="10234" width="11.85546875" style="183" customWidth="1"/>
    <col min="10235" max="10470" width="9.140625" style="183"/>
    <col min="10471" max="10471" width="7.5703125" style="183" customWidth="1"/>
    <col min="10472" max="10472" width="81.7109375" style="183" customWidth="1"/>
    <col min="10473" max="10473" width="14.7109375" style="183" customWidth="1"/>
    <col min="10474" max="10474" width="16" style="183" customWidth="1"/>
    <col min="10475" max="10475" width="11.42578125" style="183" customWidth="1"/>
    <col min="10476" max="10476" width="11.7109375" style="183" customWidth="1"/>
    <col min="10477" max="10477" width="11.85546875" style="183" customWidth="1"/>
    <col min="10478" max="10478" width="10.28515625" style="183" customWidth="1"/>
    <col min="10479" max="10479" width="9.85546875" style="183" customWidth="1"/>
    <col min="10480" max="10480" width="11.42578125" style="183" customWidth="1"/>
    <col min="10481" max="10481" width="11.7109375" style="183" customWidth="1"/>
    <col min="10482" max="10482" width="10.7109375" style="183" customWidth="1"/>
    <col min="10483" max="10483" width="11.5703125" style="183" customWidth="1"/>
    <col min="10484" max="10484" width="11.140625" style="183" customWidth="1"/>
    <col min="10485" max="10485" width="11.28515625" style="183" customWidth="1"/>
    <col min="10486" max="10486" width="12.5703125" style="183" customWidth="1"/>
    <col min="10487" max="10488" width="11.5703125" style="183" customWidth="1"/>
    <col min="10489" max="10489" width="11.42578125" style="183" customWidth="1"/>
    <col min="10490" max="10490" width="11.85546875" style="183" customWidth="1"/>
    <col min="10491" max="10726" width="9.140625" style="183"/>
    <col min="10727" max="10727" width="7.5703125" style="183" customWidth="1"/>
    <col min="10728" max="10728" width="81.7109375" style="183" customWidth="1"/>
    <col min="10729" max="10729" width="14.7109375" style="183" customWidth="1"/>
    <col min="10730" max="10730" width="16" style="183" customWidth="1"/>
    <col min="10731" max="10731" width="11.42578125" style="183" customWidth="1"/>
    <col min="10732" max="10732" width="11.7109375" style="183" customWidth="1"/>
    <col min="10733" max="10733" width="11.85546875" style="183" customWidth="1"/>
    <col min="10734" max="10734" width="10.28515625" style="183" customWidth="1"/>
    <col min="10735" max="10735" width="9.85546875" style="183" customWidth="1"/>
    <col min="10736" max="10736" width="11.42578125" style="183" customWidth="1"/>
    <col min="10737" max="10737" width="11.7109375" style="183" customWidth="1"/>
    <col min="10738" max="10738" width="10.7109375" style="183" customWidth="1"/>
    <col min="10739" max="10739" width="11.5703125" style="183" customWidth="1"/>
    <col min="10740" max="10740" width="11.140625" style="183" customWidth="1"/>
    <col min="10741" max="10741" width="11.28515625" style="183" customWidth="1"/>
    <col min="10742" max="10742" width="12.5703125" style="183" customWidth="1"/>
    <col min="10743" max="10744" width="11.5703125" style="183" customWidth="1"/>
    <col min="10745" max="10745" width="11.42578125" style="183" customWidth="1"/>
    <col min="10746" max="10746" width="11.85546875" style="183" customWidth="1"/>
    <col min="10747" max="10982" width="9.140625" style="183"/>
    <col min="10983" max="10983" width="7.5703125" style="183" customWidth="1"/>
    <col min="10984" max="10984" width="81.7109375" style="183" customWidth="1"/>
    <col min="10985" max="10985" width="14.7109375" style="183" customWidth="1"/>
    <col min="10986" max="10986" width="16" style="183" customWidth="1"/>
    <col min="10987" max="10987" width="11.42578125" style="183" customWidth="1"/>
    <col min="10988" max="10988" width="11.7109375" style="183" customWidth="1"/>
    <col min="10989" max="10989" width="11.85546875" style="183" customWidth="1"/>
    <col min="10990" max="10990" width="10.28515625" style="183" customWidth="1"/>
    <col min="10991" max="10991" width="9.85546875" style="183" customWidth="1"/>
    <col min="10992" max="10992" width="11.42578125" style="183" customWidth="1"/>
    <col min="10993" max="10993" width="11.7109375" style="183" customWidth="1"/>
    <col min="10994" max="10994" width="10.7109375" style="183" customWidth="1"/>
    <col min="10995" max="10995" width="11.5703125" style="183" customWidth="1"/>
    <col min="10996" max="10996" width="11.140625" style="183" customWidth="1"/>
    <col min="10997" max="10997" width="11.28515625" style="183" customWidth="1"/>
    <col min="10998" max="10998" width="12.5703125" style="183" customWidth="1"/>
    <col min="10999" max="11000" width="11.5703125" style="183" customWidth="1"/>
    <col min="11001" max="11001" width="11.42578125" style="183" customWidth="1"/>
    <col min="11002" max="11002" width="11.85546875" style="183" customWidth="1"/>
    <col min="11003" max="11238" width="9.140625" style="183"/>
    <col min="11239" max="11239" width="7.5703125" style="183" customWidth="1"/>
    <col min="11240" max="11240" width="81.7109375" style="183" customWidth="1"/>
    <col min="11241" max="11241" width="14.7109375" style="183" customWidth="1"/>
    <col min="11242" max="11242" width="16" style="183" customWidth="1"/>
    <col min="11243" max="11243" width="11.42578125" style="183" customWidth="1"/>
    <col min="11244" max="11244" width="11.7109375" style="183" customWidth="1"/>
    <col min="11245" max="11245" width="11.85546875" style="183" customWidth="1"/>
    <col min="11246" max="11246" width="10.28515625" style="183" customWidth="1"/>
    <col min="11247" max="11247" width="9.85546875" style="183" customWidth="1"/>
    <col min="11248" max="11248" width="11.42578125" style="183" customWidth="1"/>
    <col min="11249" max="11249" width="11.7109375" style="183" customWidth="1"/>
    <col min="11250" max="11250" width="10.7109375" style="183" customWidth="1"/>
    <col min="11251" max="11251" width="11.5703125" style="183" customWidth="1"/>
    <col min="11252" max="11252" width="11.140625" style="183" customWidth="1"/>
    <col min="11253" max="11253" width="11.28515625" style="183" customWidth="1"/>
    <col min="11254" max="11254" width="12.5703125" style="183" customWidth="1"/>
    <col min="11255" max="11256" width="11.5703125" style="183" customWidth="1"/>
    <col min="11257" max="11257" width="11.42578125" style="183" customWidth="1"/>
    <col min="11258" max="11258" width="11.85546875" style="183" customWidth="1"/>
    <col min="11259" max="11494" width="9.140625" style="183"/>
    <col min="11495" max="11495" width="7.5703125" style="183" customWidth="1"/>
    <col min="11496" max="11496" width="81.7109375" style="183" customWidth="1"/>
    <col min="11497" max="11497" width="14.7109375" style="183" customWidth="1"/>
    <col min="11498" max="11498" width="16" style="183" customWidth="1"/>
    <col min="11499" max="11499" width="11.42578125" style="183" customWidth="1"/>
    <col min="11500" max="11500" width="11.7109375" style="183" customWidth="1"/>
    <col min="11501" max="11501" width="11.85546875" style="183" customWidth="1"/>
    <col min="11502" max="11502" width="10.28515625" style="183" customWidth="1"/>
    <col min="11503" max="11503" width="9.85546875" style="183" customWidth="1"/>
    <col min="11504" max="11504" width="11.42578125" style="183" customWidth="1"/>
    <col min="11505" max="11505" width="11.7109375" style="183" customWidth="1"/>
    <col min="11506" max="11506" width="10.7109375" style="183" customWidth="1"/>
    <col min="11507" max="11507" width="11.5703125" style="183" customWidth="1"/>
    <col min="11508" max="11508" width="11.140625" style="183" customWidth="1"/>
    <col min="11509" max="11509" width="11.28515625" style="183" customWidth="1"/>
    <col min="11510" max="11510" width="12.5703125" style="183" customWidth="1"/>
    <col min="11511" max="11512" width="11.5703125" style="183" customWidth="1"/>
    <col min="11513" max="11513" width="11.42578125" style="183" customWidth="1"/>
    <col min="11514" max="11514" width="11.85546875" style="183" customWidth="1"/>
    <col min="11515" max="11750" width="9.140625" style="183"/>
    <col min="11751" max="11751" width="7.5703125" style="183" customWidth="1"/>
    <col min="11752" max="11752" width="81.7109375" style="183" customWidth="1"/>
    <col min="11753" max="11753" width="14.7109375" style="183" customWidth="1"/>
    <col min="11754" max="11754" width="16" style="183" customWidth="1"/>
    <col min="11755" max="11755" width="11.42578125" style="183" customWidth="1"/>
    <col min="11756" max="11756" width="11.7109375" style="183" customWidth="1"/>
    <col min="11757" max="11757" width="11.85546875" style="183" customWidth="1"/>
    <col min="11758" max="11758" width="10.28515625" style="183" customWidth="1"/>
    <col min="11759" max="11759" width="9.85546875" style="183" customWidth="1"/>
    <col min="11760" max="11760" width="11.42578125" style="183" customWidth="1"/>
    <col min="11761" max="11761" width="11.7109375" style="183" customWidth="1"/>
    <col min="11762" max="11762" width="10.7109375" style="183" customWidth="1"/>
    <col min="11763" max="11763" width="11.5703125" style="183" customWidth="1"/>
    <col min="11764" max="11764" width="11.140625" style="183" customWidth="1"/>
    <col min="11765" max="11765" width="11.28515625" style="183" customWidth="1"/>
    <col min="11766" max="11766" width="12.5703125" style="183" customWidth="1"/>
    <col min="11767" max="11768" width="11.5703125" style="183" customWidth="1"/>
    <col min="11769" max="11769" width="11.42578125" style="183" customWidth="1"/>
    <col min="11770" max="11770" width="11.85546875" style="183" customWidth="1"/>
    <col min="11771" max="12006" width="9.140625" style="183"/>
    <col min="12007" max="12007" width="7.5703125" style="183" customWidth="1"/>
    <col min="12008" max="12008" width="81.7109375" style="183" customWidth="1"/>
    <col min="12009" max="12009" width="14.7109375" style="183" customWidth="1"/>
    <col min="12010" max="12010" width="16" style="183" customWidth="1"/>
    <col min="12011" max="12011" width="11.42578125" style="183" customWidth="1"/>
    <col min="12012" max="12012" width="11.7109375" style="183" customWidth="1"/>
    <col min="12013" max="12013" width="11.85546875" style="183" customWidth="1"/>
    <col min="12014" max="12014" width="10.28515625" style="183" customWidth="1"/>
    <col min="12015" max="12015" width="9.85546875" style="183" customWidth="1"/>
    <col min="12016" max="12016" width="11.42578125" style="183" customWidth="1"/>
    <col min="12017" max="12017" width="11.7109375" style="183" customWidth="1"/>
    <col min="12018" max="12018" width="10.7109375" style="183" customWidth="1"/>
    <col min="12019" max="12019" width="11.5703125" style="183" customWidth="1"/>
    <col min="12020" max="12020" width="11.140625" style="183" customWidth="1"/>
    <col min="12021" max="12021" width="11.28515625" style="183" customWidth="1"/>
    <col min="12022" max="12022" width="12.5703125" style="183" customWidth="1"/>
    <col min="12023" max="12024" width="11.5703125" style="183" customWidth="1"/>
    <col min="12025" max="12025" width="11.42578125" style="183" customWidth="1"/>
    <col min="12026" max="12026" width="11.85546875" style="183" customWidth="1"/>
    <col min="12027" max="12262" width="9.140625" style="183"/>
    <col min="12263" max="12263" width="7.5703125" style="183" customWidth="1"/>
    <col min="12264" max="12264" width="81.7109375" style="183" customWidth="1"/>
    <col min="12265" max="12265" width="14.7109375" style="183" customWidth="1"/>
    <col min="12266" max="12266" width="16" style="183" customWidth="1"/>
    <col min="12267" max="12267" width="11.42578125" style="183" customWidth="1"/>
    <col min="12268" max="12268" width="11.7109375" style="183" customWidth="1"/>
    <col min="12269" max="12269" width="11.85546875" style="183" customWidth="1"/>
    <col min="12270" max="12270" width="10.28515625" style="183" customWidth="1"/>
    <col min="12271" max="12271" width="9.85546875" style="183" customWidth="1"/>
    <col min="12272" max="12272" width="11.42578125" style="183" customWidth="1"/>
    <col min="12273" max="12273" width="11.7109375" style="183" customWidth="1"/>
    <col min="12274" max="12274" width="10.7109375" style="183" customWidth="1"/>
    <col min="12275" max="12275" width="11.5703125" style="183" customWidth="1"/>
    <col min="12276" max="12276" width="11.140625" style="183" customWidth="1"/>
    <col min="12277" max="12277" width="11.28515625" style="183" customWidth="1"/>
    <col min="12278" max="12278" width="12.5703125" style="183" customWidth="1"/>
    <col min="12279" max="12280" width="11.5703125" style="183" customWidth="1"/>
    <col min="12281" max="12281" width="11.42578125" style="183" customWidth="1"/>
    <col min="12282" max="12282" width="11.85546875" style="183" customWidth="1"/>
    <col min="12283" max="12518" width="9.140625" style="183"/>
    <col min="12519" max="12519" width="7.5703125" style="183" customWidth="1"/>
    <col min="12520" max="12520" width="81.7109375" style="183" customWidth="1"/>
    <col min="12521" max="12521" width="14.7109375" style="183" customWidth="1"/>
    <col min="12522" max="12522" width="16" style="183" customWidth="1"/>
    <col min="12523" max="12523" width="11.42578125" style="183" customWidth="1"/>
    <col min="12524" max="12524" width="11.7109375" style="183" customWidth="1"/>
    <col min="12525" max="12525" width="11.85546875" style="183" customWidth="1"/>
    <col min="12526" max="12526" width="10.28515625" style="183" customWidth="1"/>
    <col min="12527" max="12527" width="9.85546875" style="183" customWidth="1"/>
    <col min="12528" max="12528" width="11.42578125" style="183" customWidth="1"/>
    <col min="12529" max="12529" width="11.7109375" style="183" customWidth="1"/>
    <col min="12530" max="12530" width="10.7109375" style="183" customWidth="1"/>
    <col min="12531" max="12531" width="11.5703125" style="183" customWidth="1"/>
    <col min="12532" max="12532" width="11.140625" style="183" customWidth="1"/>
    <col min="12533" max="12533" width="11.28515625" style="183" customWidth="1"/>
    <col min="12534" max="12534" width="12.5703125" style="183" customWidth="1"/>
    <col min="12535" max="12536" width="11.5703125" style="183" customWidth="1"/>
    <col min="12537" max="12537" width="11.42578125" style="183" customWidth="1"/>
    <col min="12538" max="12538" width="11.85546875" style="183" customWidth="1"/>
    <col min="12539" max="12774" width="9.140625" style="183"/>
    <col min="12775" max="12775" width="7.5703125" style="183" customWidth="1"/>
    <col min="12776" max="12776" width="81.7109375" style="183" customWidth="1"/>
    <col min="12777" max="12777" width="14.7109375" style="183" customWidth="1"/>
    <col min="12778" max="12778" width="16" style="183" customWidth="1"/>
    <col min="12779" max="12779" width="11.42578125" style="183" customWidth="1"/>
    <col min="12780" max="12780" width="11.7109375" style="183" customWidth="1"/>
    <col min="12781" max="12781" width="11.85546875" style="183" customWidth="1"/>
    <col min="12782" max="12782" width="10.28515625" style="183" customWidth="1"/>
    <col min="12783" max="12783" width="9.85546875" style="183" customWidth="1"/>
    <col min="12784" max="12784" width="11.42578125" style="183" customWidth="1"/>
    <col min="12785" max="12785" width="11.7109375" style="183" customWidth="1"/>
    <col min="12786" max="12786" width="10.7109375" style="183" customWidth="1"/>
    <col min="12787" max="12787" width="11.5703125" style="183" customWidth="1"/>
    <col min="12788" max="12788" width="11.140625" style="183" customWidth="1"/>
    <col min="12789" max="12789" width="11.28515625" style="183" customWidth="1"/>
    <col min="12790" max="12790" width="12.5703125" style="183" customWidth="1"/>
    <col min="12791" max="12792" width="11.5703125" style="183" customWidth="1"/>
    <col min="12793" max="12793" width="11.42578125" style="183" customWidth="1"/>
    <col min="12794" max="12794" width="11.85546875" style="183" customWidth="1"/>
    <col min="12795" max="13030" width="9.140625" style="183"/>
    <col min="13031" max="13031" width="7.5703125" style="183" customWidth="1"/>
    <col min="13032" max="13032" width="81.7109375" style="183" customWidth="1"/>
    <col min="13033" max="13033" width="14.7109375" style="183" customWidth="1"/>
    <col min="13034" max="13034" width="16" style="183" customWidth="1"/>
    <col min="13035" max="13035" width="11.42578125" style="183" customWidth="1"/>
    <col min="13036" max="13036" width="11.7109375" style="183" customWidth="1"/>
    <col min="13037" max="13037" width="11.85546875" style="183" customWidth="1"/>
    <col min="13038" max="13038" width="10.28515625" style="183" customWidth="1"/>
    <col min="13039" max="13039" width="9.85546875" style="183" customWidth="1"/>
    <col min="13040" max="13040" width="11.42578125" style="183" customWidth="1"/>
    <col min="13041" max="13041" width="11.7109375" style="183" customWidth="1"/>
    <col min="13042" max="13042" width="10.7109375" style="183" customWidth="1"/>
    <col min="13043" max="13043" width="11.5703125" style="183" customWidth="1"/>
    <col min="13044" max="13044" width="11.140625" style="183" customWidth="1"/>
    <col min="13045" max="13045" width="11.28515625" style="183" customWidth="1"/>
    <col min="13046" max="13046" width="12.5703125" style="183" customWidth="1"/>
    <col min="13047" max="13048" width="11.5703125" style="183" customWidth="1"/>
    <col min="13049" max="13049" width="11.42578125" style="183" customWidth="1"/>
    <col min="13050" max="13050" width="11.85546875" style="183" customWidth="1"/>
    <col min="13051" max="13286" width="9.140625" style="183"/>
    <col min="13287" max="13287" width="7.5703125" style="183" customWidth="1"/>
    <col min="13288" max="13288" width="81.7109375" style="183" customWidth="1"/>
    <col min="13289" max="13289" width="14.7109375" style="183" customWidth="1"/>
    <col min="13290" max="13290" width="16" style="183" customWidth="1"/>
    <col min="13291" max="13291" width="11.42578125" style="183" customWidth="1"/>
    <col min="13292" max="13292" width="11.7109375" style="183" customWidth="1"/>
    <col min="13293" max="13293" width="11.85546875" style="183" customWidth="1"/>
    <col min="13294" max="13294" width="10.28515625" style="183" customWidth="1"/>
    <col min="13295" max="13295" width="9.85546875" style="183" customWidth="1"/>
    <col min="13296" max="13296" width="11.42578125" style="183" customWidth="1"/>
    <col min="13297" max="13297" width="11.7109375" style="183" customWidth="1"/>
    <col min="13298" max="13298" width="10.7109375" style="183" customWidth="1"/>
    <col min="13299" max="13299" width="11.5703125" style="183" customWidth="1"/>
    <col min="13300" max="13300" width="11.140625" style="183" customWidth="1"/>
    <col min="13301" max="13301" width="11.28515625" style="183" customWidth="1"/>
    <col min="13302" max="13302" width="12.5703125" style="183" customWidth="1"/>
    <col min="13303" max="13304" width="11.5703125" style="183" customWidth="1"/>
    <col min="13305" max="13305" width="11.42578125" style="183" customWidth="1"/>
    <col min="13306" max="13306" width="11.85546875" style="183" customWidth="1"/>
    <col min="13307" max="13542" width="9.140625" style="183"/>
    <col min="13543" max="13543" width="7.5703125" style="183" customWidth="1"/>
    <col min="13544" max="13544" width="81.7109375" style="183" customWidth="1"/>
    <col min="13545" max="13545" width="14.7109375" style="183" customWidth="1"/>
    <col min="13546" max="13546" width="16" style="183" customWidth="1"/>
    <col min="13547" max="13547" width="11.42578125" style="183" customWidth="1"/>
    <col min="13548" max="13548" width="11.7109375" style="183" customWidth="1"/>
    <col min="13549" max="13549" width="11.85546875" style="183" customWidth="1"/>
    <col min="13550" max="13550" width="10.28515625" style="183" customWidth="1"/>
    <col min="13551" max="13551" width="9.85546875" style="183" customWidth="1"/>
    <col min="13552" max="13552" width="11.42578125" style="183" customWidth="1"/>
    <col min="13553" max="13553" width="11.7109375" style="183" customWidth="1"/>
    <col min="13554" max="13554" width="10.7109375" style="183" customWidth="1"/>
    <col min="13555" max="13555" width="11.5703125" style="183" customWidth="1"/>
    <col min="13556" max="13556" width="11.140625" style="183" customWidth="1"/>
    <col min="13557" max="13557" width="11.28515625" style="183" customWidth="1"/>
    <col min="13558" max="13558" width="12.5703125" style="183" customWidth="1"/>
    <col min="13559" max="13560" width="11.5703125" style="183" customWidth="1"/>
    <col min="13561" max="13561" width="11.42578125" style="183" customWidth="1"/>
    <col min="13562" max="13562" width="11.85546875" style="183" customWidth="1"/>
    <col min="13563" max="13798" width="9.140625" style="183"/>
    <col min="13799" max="13799" width="7.5703125" style="183" customWidth="1"/>
    <col min="13800" max="13800" width="81.7109375" style="183" customWidth="1"/>
    <col min="13801" max="13801" width="14.7109375" style="183" customWidth="1"/>
    <col min="13802" max="13802" width="16" style="183" customWidth="1"/>
    <col min="13803" max="13803" width="11.42578125" style="183" customWidth="1"/>
    <col min="13804" max="13804" width="11.7109375" style="183" customWidth="1"/>
    <col min="13805" max="13805" width="11.85546875" style="183" customWidth="1"/>
    <col min="13806" max="13806" width="10.28515625" style="183" customWidth="1"/>
    <col min="13807" max="13807" width="9.85546875" style="183" customWidth="1"/>
    <col min="13808" max="13808" width="11.42578125" style="183" customWidth="1"/>
    <col min="13809" max="13809" width="11.7109375" style="183" customWidth="1"/>
    <col min="13810" max="13810" width="10.7109375" style="183" customWidth="1"/>
    <col min="13811" max="13811" width="11.5703125" style="183" customWidth="1"/>
    <col min="13812" max="13812" width="11.140625" style="183" customWidth="1"/>
    <col min="13813" max="13813" width="11.28515625" style="183" customWidth="1"/>
    <col min="13814" max="13814" width="12.5703125" style="183" customWidth="1"/>
    <col min="13815" max="13816" width="11.5703125" style="183" customWidth="1"/>
    <col min="13817" max="13817" width="11.42578125" style="183" customWidth="1"/>
    <col min="13818" max="13818" width="11.85546875" style="183" customWidth="1"/>
    <col min="13819" max="14054" width="9.140625" style="183"/>
    <col min="14055" max="14055" width="7.5703125" style="183" customWidth="1"/>
    <col min="14056" max="14056" width="81.7109375" style="183" customWidth="1"/>
    <col min="14057" max="14057" width="14.7109375" style="183" customWidth="1"/>
    <col min="14058" max="14058" width="16" style="183" customWidth="1"/>
    <col min="14059" max="14059" width="11.42578125" style="183" customWidth="1"/>
    <col min="14060" max="14060" width="11.7109375" style="183" customWidth="1"/>
    <col min="14061" max="14061" width="11.85546875" style="183" customWidth="1"/>
    <col min="14062" max="14062" width="10.28515625" style="183" customWidth="1"/>
    <col min="14063" max="14063" width="9.85546875" style="183" customWidth="1"/>
    <col min="14064" max="14064" width="11.42578125" style="183" customWidth="1"/>
    <col min="14065" max="14065" width="11.7109375" style="183" customWidth="1"/>
    <col min="14066" max="14066" width="10.7109375" style="183" customWidth="1"/>
    <col min="14067" max="14067" width="11.5703125" style="183" customWidth="1"/>
    <col min="14068" max="14068" width="11.140625" style="183" customWidth="1"/>
    <col min="14069" max="14069" width="11.28515625" style="183" customWidth="1"/>
    <col min="14070" max="14070" width="12.5703125" style="183" customWidth="1"/>
    <col min="14071" max="14072" width="11.5703125" style="183" customWidth="1"/>
    <col min="14073" max="14073" width="11.42578125" style="183" customWidth="1"/>
    <col min="14074" max="14074" width="11.85546875" style="183" customWidth="1"/>
    <col min="14075" max="14310" width="9.140625" style="183"/>
    <col min="14311" max="14311" width="7.5703125" style="183" customWidth="1"/>
    <col min="14312" max="14312" width="81.7109375" style="183" customWidth="1"/>
    <col min="14313" max="14313" width="14.7109375" style="183" customWidth="1"/>
    <col min="14314" max="14314" width="16" style="183" customWidth="1"/>
    <col min="14315" max="14315" width="11.42578125" style="183" customWidth="1"/>
    <col min="14316" max="14316" width="11.7109375" style="183" customWidth="1"/>
    <col min="14317" max="14317" width="11.85546875" style="183" customWidth="1"/>
    <col min="14318" max="14318" width="10.28515625" style="183" customWidth="1"/>
    <col min="14319" max="14319" width="9.85546875" style="183" customWidth="1"/>
    <col min="14320" max="14320" width="11.42578125" style="183" customWidth="1"/>
    <col min="14321" max="14321" width="11.7109375" style="183" customWidth="1"/>
    <col min="14322" max="14322" width="10.7109375" style="183" customWidth="1"/>
    <col min="14323" max="14323" width="11.5703125" style="183" customWidth="1"/>
    <col min="14324" max="14324" width="11.140625" style="183" customWidth="1"/>
    <col min="14325" max="14325" width="11.28515625" style="183" customWidth="1"/>
    <col min="14326" max="14326" width="12.5703125" style="183" customWidth="1"/>
    <col min="14327" max="14328" width="11.5703125" style="183" customWidth="1"/>
    <col min="14329" max="14329" width="11.42578125" style="183" customWidth="1"/>
    <col min="14330" max="14330" width="11.85546875" style="183" customWidth="1"/>
    <col min="14331" max="14566" width="9.140625" style="183"/>
    <col min="14567" max="14567" width="7.5703125" style="183" customWidth="1"/>
    <col min="14568" max="14568" width="81.7109375" style="183" customWidth="1"/>
    <col min="14569" max="14569" width="14.7109375" style="183" customWidth="1"/>
    <col min="14570" max="14570" width="16" style="183" customWidth="1"/>
    <col min="14571" max="14571" width="11.42578125" style="183" customWidth="1"/>
    <col min="14572" max="14572" width="11.7109375" style="183" customWidth="1"/>
    <col min="14573" max="14573" width="11.85546875" style="183" customWidth="1"/>
    <col min="14574" max="14574" width="10.28515625" style="183" customWidth="1"/>
    <col min="14575" max="14575" width="9.85546875" style="183" customWidth="1"/>
    <col min="14576" max="14576" width="11.42578125" style="183" customWidth="1"/>
    <col min="14577" max="14577" width="11.7109375" style="183" customWidth="1"/>
    <col min="14578" max="14578" width="10.7109375" style="183" customWidth="1"/>
    <col min="14579" max="14579" width="11.5703125" style="183" customWidth="1"/>
    <col min="14580" max="14580" width="11.140625" style="183" customWidth="1"/>
    <col min="14581" max="14581" width="11.28515625" style="183" customWidth="1"/>
    <col min="14582" max="14582" width="12.5703125" style="183" customWidth="1"/>
    <col min="14583" max="14584" width="11.5703125" style="183" customWidth="1"/>
    <col min="14585" max="14585" width="11.42578125" style="183" customWidth="1"/>
    <col min="14586" max="14586" width="11.85546875" style="183" customWidth="1"/>
    <col min="14587" max="14822" width="9.140625" style="183"/>
    <col min="14823" max="14823" width="7.5703125" style="183" customWidth="1"/>
    <col min="14824" max="14824" width="81.7109375" style="183" customWidth="1"/>
    <col min="14825" max="14825" width="14.7109375" style="183" customWidth="1"/>
    <col min="14826" max="14826" width="16" style="183" customWidth="1"/>
    <col min="14827" max="14827" width="11.42578125" style="183" customWidth="1"/>
    <col min="14828" max="14828" width="11.7109375" style="183" customWidth="1"/>
    <col min="14829" max="14829" width="11.85546875" style="183" customWidth="1"/>
    <col min="14830" max="14830" width="10.28515625" style="183" customWidth="1"/>
    <col min="14831" max="14831" width="9.85546875" style="183" customWidth="1"/>
    <col min="14832" max="14832" width="11.42578125" style="183" customWidth="1"/>
    <col min="14833" max="14833" width="11.7109375" style="183" customWidth="1"/>
    <col min="14834" max="14834" width="10.7109375" style="183" customWidth="1"/>
    <col min="14835" max="14835" width="11.5703125" style="183" customWidth="1"/>
    <col min="14836" max="14836" width="11.140625" style="183" customWidth="1"/>
    <col min="14837" max="14837" width="11.28515625" style="183" customWidth="1"/>
    <col min="14838" max="14838" width="12.5703125" style="183" customWidth="1"/>
    <col min="14839" max="14840" width="11.5703125" style="183" customWidth="1"/>
    <col min="14841" max="14841" width="11.42578125" style="183" customWidth="1"/>
    <col min="14842" max="14842" width="11.85546875" style="183" customWidth="1"/>
    <col min="14843" max="15078" width="9.140625" style="183"/>
    <col min="15079" max="15079" width="7.5703125" style="183" customWidth="1"/>
    <col min="15080" max="15080" width="81.7109375" style="183" customWidth="1"/>
    <col min="15081" max="15081" width="14.7109375" style="183" customWidth="1"/>
    <col min="15082" max="15082" width="16" style="183" customWidth="1"/>
    <col min="15083" max="15083" width="11.42578125" style="183" customWidth="1"/>
    <col min="15084" max="15084" width="11.7109375" style="183" customWidth="1"/>
    <col min="15085" max="15085" width="11.85546875" style="183" customWidth="1"/>
    <col min="15086" max="15086" width="10.28515625" style="183" customWidth="1"/>
    <col min="15087" max="15087" width="9.85546875" style="183" customWidth="1"/>
    <col min="15088" max="15088" width="11.42578125" style="183" customWidth="1"/>
    <col min="15089" max="15089" width="11.7109375" style="183" customWidth="1"/>
    <col min="15090" max="15090" width="10.7109375" style="183" customWidth="1"/>
    <col min="15091" max="15091" width="11.5703125" style="183" customWidth="1"/>
    <col min="15092" max="15092" width="11.140625" style="183" customWidth="1"/>
    <col min="15093" max="15093" width="11.28515625" style="183" customWidth="1"/>
    <col min="15094" max="15094" width="12.5703125" style="183" customWidth="1"/>
    <col min="15095" max="15096" width="11.5703125" style="183" customWidth="1"/>
    <col min="15097" max="15097" width="11.42578125" style="183" customWidth="1"/>
    <col min="15098" max="15098" width="11.85546875" style="183" customWidth="1"/>
    <col min="15099" max="15334" width="9.140625" style="183"/>
    <col min="15335" max="15335" width="7.5703125" style="183" customWidth="1"/>
    <col min="15336" max="15336" width="81.7109375" style="183" customWidth="1"/>
    <col min="15337" max="15337" width="14.7109375" style="183" customWidth="1"/>
    <col min="15338" max="15338" width="16" style="183" customWidth="1"/>
    <col min="15339" max="15339" width="11.42578125" style="183" customWidth="1"/>
    <col min="15340" max="15340" width="11.7109375" style="183" customWidth="1"/>
    <col min="15341" max="15341" width="11.85546875" style="183" customWidth="1"/>
    <col min="15342" max="15342" width="10.28515625" style="183" customWidth="1"/>
    <col min="15343" max="15343" width="9.85546875" style="183" customWidth="1"/>
    <col min="15344" max="15344" width="11.42578125" style="183" customWidth="1"/>
    <col min="15345" max="15345" width="11.7109375" style="183" customWidth="1"/>
    <col min="15346" max="15346" width="10.7109375" style="183" customWidth="1"/>
    <col min="15347" max="15347" width="11.5703125" style="183" customWidth="1"/>
    <col min="15348" max="15348" width="11.140625" style="183" customWidth="1"/>
    <col min="15349" max="15349" width="11.28515625" style="183" customWidth="1"/>
    <col min="15350" max="15350" width="12.5703125" style="183" customWidth="1"/>
    <col min="15351" max="15352" width="11.5703125" style="183" customWidth="1"/>
    <col min="15353" max="15353" width="11.42578125" style="183" customWidth="1"/>
    <col min="15354" max="15354" width="11.85546875" style="183" customWidth="1"/>
    <col min="15355" max="15590" width="9.140625" style="183"/>
    <col min="15591" max="15591" width="7.5703125" style="183" customWidth="1"/>
    <col min="15592" max="15592" width="81.7109375" style="183" customWidth="1"/>
    <col min="15593" max="15593" width="14.7109375" style="183" customWidth="1"/>
    <col min="15594" max="15594" width="16" style="183" customWidth="1"/>
    <col min="15595" max="15595" width="11.42578125" style="183" customWidth="1"/>
    <col min="15596" max="15596" width="11.7109375" style="183" customWidth="1"/>
    <col min="15597" max="15597" width="11.85546875" style="183" customWidth="1"/>
    <col min="15598" max="15598" width="10.28515625" style="183" customWidth="1"/>
    <col min="15599" max="15599" width="9.85546875" style="183" customWidth="1"/>
    <col min="15600" max="15600" width="11.42578125" style="183" customWidth="1"/>
    <col min="15601" max="15601" width="11.7109375" style="183" customWidth="1"/>
    <col min="15602" max="15602" width="10.7109375" style="183" customWidth="1"/>
    <col min="15603" max="15603" width="11.5703125" style="183" customWidth="1"/>
    <col min="15604" max="15604" width="11.140625" style="183" customWidth="1"/>
    <col min="15605" max="15605" width="11.28515625" style="183" customWidth="1"/>
    <col min="15606" max="15606" width="12.5703125" style="183" customWidth="1"/>
    <col min="15607" max="15608" width="11.5703125" style="183" customWidth="1"/>
    <col min="15609" max="15609" width="11.42578125" style="183" customWidth="1"/>
    <col min="15610" max="15610" width="11.85546875" style="183" customWidth="1"/>
    <col min="15611" max="15846" width="9.140625" style="183"/>
    <col min="15847" max="15847" width="7.5703125" style="183" customWidth="1"/>
    <col min="15848" max="15848" width="81.7109375" style="183" customWidth="1"/>
    <col min="15849" max="15849" width="14.7109375" style="183" customWidth="1"/>
    <col min="15850" max="15850" width="16" style="183" customWidth="1"/>
    <col min="15851" max="15851" width="11.42578125" style="183" customWidth="1"/>
    <col min="15852" max="15852" width="11.7109375" style="183" customWidth="1"/>
    <col min="15853" max="15853" width="11.85546875" style="183" customWidth="1"/>
    <col min="15854" max="15854" width="10.28515625" style="183" customWidth="1"/>
    <col min="15855" max="15855" width="9.85546875" style="183" customWidth="1"/>
    <col min="15856" max="15856" width="11.42578125" style="183" customWidth="1"/>
    <col min="15857" max="15857" width="11.7109375" style="183" customWidth="1"/>
    <col min="15858" max="15858" width="10.7109375" style="183" customWidth="1"/>
    <col min="15859" max="15859" width="11.5703125" style="183" customWidth="1"/>
    <col min="15860" max="15860" width="11.140625" style="183" customWidth="1"/>
    <col min="15861" max="15861" width="11.28515625" style="183" customWidth="1"/>
    <col min="15862" max="15862" width="12.5703125" style="183" customWidth="1"/>
    <col min="15863" max="15864" width="11.5703125" style="183" customWidth="1"/>
    <col min="15865" max="15865" width="11.42578125" style="183" customWidth="1"/>
    <col min="15866" max="15866" width="11.85546875" style="183" customWidth="1"/>
    <col min="15867" max="16102" width="9.140625" style="183"/>
    <col min="16103" max="16103" width="7.5703125" style="183" customWidth="1"/>
    <col min="16104" max="16104" width="81.7109375" style="183" customWidth="1"/>
    <col min="16105" max="16105" width="14.7109375" style="183" customWidth="1"/>
    <col min="16106" max="16106" width="16" style="183" customWidth="1"/>
    <col min="16107" max="16107" width="11.42578125" style="183" customWidth="1"/>
    <col min="16108" max="16108" width="11.7109375" style="183" customWidth="1"/>
    <col min="16109" max="16109" width="11.85546875" style="183" customWidth="1"/>
    <col min="16110" max="16110" width="10.28515625" style="183" customWidth="1"/>
    <col min="16111" max="16111" width="9.85546875" style="183" customWidth="1"/>
    <col min="16112" max="16112" width="11.42578125" style="183" customWidth="1"/>
    <col min="16113" max="16113" width="11.7109375" style="183" customWidth="1"/>
    <col min="16114" max="16114" width="10.7109375" style="183" customWidth="1"/>
    <col min="16115" max="16115" width="11.5703125" style="183" customWidth="1"/>
    <col min="16116" max="16116" width="11.140625" style="183" customWidth="1"/>
    <col min="16117" max="16117" width="11.28515625" style="183" customWidth="1"/>
    <col min="16118" max="16118" width="12.5703125" style="183" customWidth="1"/>
    <col min="16119" max="16120" width="11.5703125" style="183" customWidth="1"/>
    <col min="16121" max="16121" width="11.42578125" style="183" customWidth="1"/>
    <col min="16122" max="16122" width="11.85546875" style="183" customWidth="1"/>
    <col min="16123" max="16384" width="9.140625" style="183"/>
  </cols>
  <sheetData>
    <row r="1" spans="1:12" ht="21" customHeight="1" x14ac:dyDescent="0.25">
      <c r="J1" s="261" t="s">
        <v>366</v>
      </c>
      <c r="K1" s="261"/>
      <c r="L1" s="261"/>
    </row>
    <row r="2" spans="1:12" ht="51" customHeight="1" x14ac:dyDescent="0.25">
      <c r="A2" s="274" t="s">
        <v>365</v>
      </c>
      <c r="B2" s="274"/>
      <c r="C2" s="274"/>
      <c r="D2" s="274"/>
      <c r="E2" s="274"/>
      <c r="F2" s="274"/>
      <c r="G2" s="274"/>
      <c r="H2" s="274"/>
      <c r="I2" s="274"/>
      <c r="J2" s="274"/>
      <c r="K2" s="274"/>
      <c r="L2" s="274"/>
    </row>
    <row r="3" spans="1:12" ht="13.5" customHeight="1" x14ac:dyDescent="0.25">
      <c r="A3" s="274"/>
      <c r="B3" s="274"/>
      <c r="C3" s="274"/>
      <c r="D3" s="274"/>
      <c r="E3" s="274"/>
      <c r="F3" s="274"/>
      <c r="G3" s="274"/>
      <c r="H3" s="274"/>
      <c r="I3" s="274"/>
      <c r="J3" s="274"/>
      <c r="K3" s="274"/>
      <c r="L3" s="274"/>
    </row>
    <row r="4" spans="1:12" s="181" customFormat="1" ht="20.25" x14ac:dyDescent="0.25">
      <c r="A4" s="276" t="s">
        <v>298</v>
      </c>
      <c r="B4" s="276"/>
      <c r="C4" s="276"/>
      <c r="D4" s="276"/>
      <c r="E4" s="276"/>
      <c r="F4" s="276"/>
      <c r="G4" s="276"/>
      <c r="H4" s="276"/>
      <c r="I4" s="276"/>
      <c r="J4" s="276"/>
      <c r="K4" s="276"/>
      <c r="L4" s="276"/>
    </row>
    <row r="5" spans="1:12" s="181" customFormat="1" ht="20.25" x14ac:dyDescent="0.25">
      <c r="A5" s="182"/>
      <c r="B5" s="182"/>
      <c r="C5" s="218"/>
      <c r="D5" s="218"/>
      <c r="E5" s="179"/>
      <c r="F5" s="179"/>
      <c r="G5" s="179"/>
      <c r="H5" s="180"/>
      <c r="I5" s="180"/>
      <c r="J5" s="179"/>
      <c r="K5" s="275" t="s">
        <v>351</v>
      </c>
      <c r="L5" s="275"/>
    </row>
    <row r="6" spans="1:12" ht="39" customHeight="1" x14ac:dyDescent="0.25">
      <c r="A6" s="265" t="s">
        <v>238</v>
      </c>
      <c r="B6" s="265" t="s">
        <v>239</v>
      </c>
      <c r="C6" s="265" t="s">
        <v>345</v>
      </c>
      <c r="D6" s="265" t="s">
        <v>346</v>
      </c>
      <c r="E6" s="264" t="s">
        <v>348</v>
      </c>
      <c r="F6" s="264"/>
      <c r="G6" s="264"/>
      <c r="H6" s="264"/>
      <c r="I6" s="264" t="s">
        <v>327</v>
      </c>
      <c r="J6" s="264"/>
      <c r="K6" s="267"/>
      <c r="L6" s="267"/>
    </row>
    <row r="7" spans="1:12" ht="29.25" customHeight="1" x14ac:dyDescent="0.25">
      <c r="A7" s="266"/>
      <c r="B7" s="266"/>
      <c r="C7" s="266"/>
      <c r="D7" s="266"/>
      <c r="E7" s="265" t="s">
        <v>240</v>
      </c>
      <c r="F7" s="264" t="s">
        <v>349</v>
      </c>
      <c r="G7" s="264"/>
      <c r="H7" s="264"/>
      <c r="I7" s="265" t="s">
        <v>240</v>
      </c>
      <c r="J7" s="264" t="s">
        <v>349</v>
      </c>
      <c r="K7" s="264"/>
      <c r="L7" s="264"/>
    </row>
    <row r="8" spans="1:12" ht="15" customHeight="1" x14ac:dyDescent="0.25">
      <c r="A8" s="266"/>
      <c r="B8" s="266"/>
      <c r="C8" s="266"/>
      <c r="D8" s="266"/>
      <c r="E8" s="266"/>
      <c r="F8" s="268" t="s">
        <v>241</v>
      </c>
      <c r="G8" s="268" t="s">
        <v>242</v>
      </c>
      <c r="H8" s="268" t="s">
        <v>350</v>
      </c>
      <c r="I8" s="266"/>
      <c r="J8" s="268" t="s">
        <v>241</v>
      </c>
      <c r="K8" s="268" t="s">
        <v>242</v>
      </c>
      <c r="L8" s="268" t="s">
        <v>350</v>
      </c>
    </row>
    <row r="9" spans="1:12" ht="30.75" customHeight="1" x14ac:dyDescent="0.25">
      <c r="A9" s="266"/>
      <c r="B9" s="266"/>
      <c r="C9" s="266"/>
      <c r="D9" s="266"/>
      <c r="E9" s="266"/>
      <c r="F9" s="269"/>
      <c r="G9" s="269"/>
      <c r="H9" s="269"/>
      <c r="I9" s="266"/>
      <c r="J9" s="269"/>
      <c r="K9" s="269"/>
      <c r="L9" s="269"/>
    </row>
    <row r="10" spans="1:12" ht="7.5" customHeight="1" x14ac:dyDescent="0.25">
      <c r="A10" s="267"/>
      <c r="B10" s="267"/>
      <c r="C10" s="267"/>
      <c r="D10" s="267"/>
      <c r="E10" s="267"/>
      <c r="F10" s="270"/>
      <c r="G10" s="270"/>
      <c r="H10" s="270"/>
      <c r="I10" s="267"/>
      <c r="J10" s="270"/>
      <c r="K10" s="270"/>
      <c r="L10" s="270"/>
    </row>
    <row r="11" spans="1:12" x14ac:dyDescent="0.2">
      <c r="A11" s="271" t="s">
        <v>243</v>
      </c>
      <c r="B11" s="272"/>
      <c r="C11" s="272"/>
      <c r="D11" s="273"/>
      <c r="E11" s="221"/>
      <c r="F11" s="221"/>
      <c r="G11" s="221"/>
      <c r="H11" s="221"/>
      <c r="I11" s="221"/>
      <c r="J11" s="221"/>
      <c r="K11" s="221"/>
      <c r="L11" s="221"/>
    </row>
    <row r="12" spans="1:12" s="184" customFormat="1" x14ac:dyDescent="0.2">
      <c r="A12" s="230" t="s">
        <v>244</v>
      </c>
      <c r="B12" s="231" t="s">
        <v>245</v>
      </c>
      <c r="C12" s="232"/>
      <c r="D12" s="233"/>
      <c r="E12" s="234">
        <v>1262.2954440000001</v>
      </c>
      <c r="F12" s="234">
        <v>0</v>
      </c>
      <c r="G12" s="234">
        <v>1262.2954440000001</v>
      </c>
      <c r="H12" s="234">
        <v>1262.2954440000001</v>
      </c>
      <c r="I12" s="234">
        <f>SUM(I13:I14)</f>
        <v>0</v>
      </c>
      <c r="J12" s="234">
        <f>SUM(J13:J14)</f>
        <v>0</v>
      </c>
      <c r="K12" s="234">
        <f>SUM(K13:K14)</f>
        <v>0</v>
      </c>
      <c r="L12" s="234">
        <f>SUM(L13:L14)</f>
        <v>0</v>
      </c>
    </row>
    <row r="13" spans="1:12" s="30" customFormat="1" x14ac:dyDescent="0.25">
      <c r="A13" s="222" t="s">
        <v>246</v>
      </c>
      <c r="B13" s="223" t="s">
        <v>247</v>
      </c>
      <c r="C13" s="224" t="s">
        <v>347</v>
      </c>
      <c r="D13" s="225" t="s">
        <v>347</v>
      </c>
      <c r="E13" s="226">
        <v>1192.345464</v>
      </c>
      <c r="F13" s="226">
        <v>0</v>
      </c>
      <c r="G13" s="226">
        <v>1192.345464</v>
      </c>
      <c r="H13" s="226">
        <v>1192.345464</v>
      </c>
      <c r="I13" s="226">
        <f>L13</f>
        <v>0</v>
      </c>
      <c r="J13" s="226"/>
      <c r="K13" s="226"/>
      <c r="L13" s="226">
        <f>SUM(J13:K13)</f>
        <v>0</v>
      </c>
    </row>
    <row r="14" spans="1:12" s="30" customFormat="1" ht="25.5" x14ac:dyDescent="0.25">
      <c r="A14" s="222" t="s">
        <v>248</v>
      </c>
      <c r="B14" s="223" t="s">
        <v>338</v>
      </c>
      <c r="C14" s="224" t="s">
        <v>347</v>
      </c>
      <c r="D14" s="225" t="s">
        <v>347</v>
      </c>
      <c r="E14" s="226">
        <v>69.949979999999996</v>
      </c>
      <c r="F14" s="226">
        <v>0</v>
      </c>
      <c r="G14" s="226">
        <v>69.949979999999996</v>
      </c>
      <c r="H14" s="226">
        <v>69.949979999999996</v>
      </c>
      <c r="I14" s="226">
        <f>L14</f>
        <v>0</v>
      </c>
      <c r="J14" s="226"/>
      <c r="K14" s="226"/>
      <c r="L14" s="226">
        <f>SUM(J14:K14)</f>
        <v>0</v>
      </c>
    </row>
    <row r="15" spans="1:12" s="184" customFormat="1" x14ac:dyDescent="0.2">
      <c r="A15" s="230" t="s">
        <v>249</v>
      </c>
      <c r="B15" s="231" t="s">
        <v>250</v>
      </c>
      <c r="C15" s="232"/>
      <c r="D15" s="233"/>
      <c r="E15" s="234">
        <v>18682.848667999999</v>
      </c>
      <c r="F15" s="234">
        <v>9296.9</v>
      </c>
      <c r="G15" s="234">
        <v>9385.9486679999991</v>
      </c>
      <c r="H15" s="234">
        <v>18682.848667999999</v>
      </c>
      <c r="I15" s="234">
        <f>SUM(I16:I24)</f>
        <v>0</v>
      </c>
      <c r="J15" s="234">
        <f>SUM(J16:J24)</f>
        <v>0</v>
      </c>
      <c r="K15" s="234">
        <f>SUM(K16:K24)</f>
        <v>0</v>
      </c>
      <c r="L15" s="234">
        <f>SUM(L16:L24)</f>
        <v>0</v>
      </c>
    </row>
    <row r="16" spans="1:12" s="30" customFormat="1" x14ac:dyDescent="0.25">
      <c r="A16" s="222" t="s">
        <v>168</v>
      </c>
      <c r="B16" s="223" t="s">
        <v>331</v>
      </c>
      <c r="C16" s="224" t="s">
        <v>347</v>
      </c>
      <c r="D16" s="225" t="s">
        <v>347</v>
      </c>
      <c r="E16" s="226">
        <v>3856.20183</v>
      </c>
      <c r="F16" s="226">
        <v>1811.88</v>
      </c>
      <c r="G16" s="226">
        <v>2044.3218299999999</v>
      </c>
      <c r="H16" s="226">
        <v>3856.20183</v>
      </c>
      <c r="I16" s="226">
        <f t="shared" ref="I16:I24" si="0">L16</f>
        <v>0</v>
      </c>
      <c r="J16" s="226"/>
      <c r="K16" s="226"/>
      <c r="L16" s="226">
        <f t="shared" ref="L16:L24" si="1">SUM(J16:K16)</f>
        <v>0</v>
      </c>
    </row>
    <row r="17" spans="1:12" s="30" customFormat="1" x14ac:dyDescent="0.25">
      <c r="A17" s="222" t="s">
        <v>180</v>
      </c>
      <c r="B17" s="223" t="s">
        <v>332</v>
      </c>
      <c r="C17" s="224" t="s">
        <v>347</v>
      </c>
      <c r="D17" s="225" t="s">
        <v>347</v>
      </c>
      <c r="E17" s="226">
        <v>3473.2565119999999</v>
      </c>
      <c r="F17" s="226">
        <v>1329.56</v>
      </c>
      <c r="G17" s="226">
        <v>2143.696512</v>
      </c>
      <c r="H17" s="226">
        <v>3473.2565119999999</v>
      </c>
      <c r="I17" s="226">
        <f t="shared" si="0"/>
        <v>0</v>
      </c>
      <c r="J17" s="226"/>
      <c r="K17" s="226"/>
      <c r="L17" s="226">
        <f t="shared" si="1"/>
        <v>0</v>
      </c>
    </row>
    <row r="18" spans="1:12" s="30" customFormat="1" x14ac:dyDescent="0.25">
      <c r="A18" s="222" t="s">
        <v>183</v>
      </c>
      <c r="B18" s="223" t="s">
        <v>333</v>
      </c>
      <c r="C18" s="224" t="s">
        <v>347</v>
      </c>
      <c r="D18" s="225" t="s">
        <v>347</v>
      </c>
      <c r="E18" s="226">
        <v>2477.300882</v>
      </c>
      <c r="F18" s="226">
        <v>1265.6300000000001</v>
      </c>
      <c r="G18" s="226">
        <v>1211.6708819999999</v>
      </c>
      <c r="H18" s="226">
        <v>2477.300882</v>
      </c>
      <c r="I18" s="226">
        <f t="shared" si="0"/>
        <v>0</v>
      </c>
      <c r="J18" s="226"/>
      <c r="K18" s="226"/>
      <c r="L18" s="226">
        <f t="shared" si="1"/>
        <v>0</v>
      </c>
    </row>
    <row r="19" spans="1:12" s="30" customFormat="1" x14ac:dyDescent="0.25">
      <c r="A19" s="222" t="s">
        <v>187</v>
      </c>
      <c r="B19" s="223" t="s">
        <v>334</v>
      </c>
      <c r="C19" s="224" t="s">
        <v>347</v>
      </c>
      <c r="D19" s="225" t="s">
        <v>347</v>
      </c>
      <c r="E19" s="226">
        <v>1273.4336499999999</v>
      </c>
      <c r="F19" s="226">
        <v>961.6</v>
      </c>
      <c r="G19" s="226">
        <v>311.83364999999998</v>
      </c>
      <c r="H19" s="226">
        <v>1273.4336499999999</v>
      </c>
      <c r="I19" s="226">
        <f t="shared" si="0"/>
        <v>0</v>
      </c>
      <c r="J19" s="226"/>
      <c r="K19" s="226"/>
      <c r="L19" s="226">
        <f t="shared" si="1"/>
        <v>0</v>
      </c>
    </row>
    <row r="20" spans="1:12" s="30" customFormat="1" x14ac:dyDescent="0.25">
      <c r="A20" s="222" t="s">
        <v>190</v>
      </c>
      <c r="B20" s="223" t="s">
        <v>335</v>
      </c>
      <c r="C20" s="224" t="s">
        <v>347</v>
      </c>
      <c r="D20" s="225" t="s">
        <v>347</v>
      </c>
      <c r="E20" s="226">
        <v>3801.9897899999996</v>
      </c>
      <c r="F20" s="226">
        <v>1931.16</v>
      </c>
      <c r="G20" s="226">
        <v>1870.8297899999998</v>
      </c>
      <c r="H20" s="226">
        <v>3801.9897899999996</v>
      </c>
      <c r="I20" s="226">
        <f t="shared" si="0"/>
        <v>0</v>
      </c>
      <c r="J20" s="226"/>
      <c r="K20" s="226"/>
      <c r="L20" s="226">
        <f t="shared" si="1"/>
        <v>0</v>
      </c>
    </row>
    <row r="21" spans="1:12" s="30" customFormat="1" x14ac:dyDescent="0.25">
      <c r="A21" s="222" t="s">
        <v>251</v>
      </c>
      <c r="B21" s="223" t="s">
        <v>336</v>
      </c>
      <c r="C21" s="224" t="s">
        <v>347</v>
      </c>
      <c r="D21" s="225" t="s">
        <v>347</v>
      </c>
      <c r="E21" s="226">
        <v>2420.2863379999999</v>
      </c>
      <c r="F21" s="226">
        <v>1188.17</v>
      </c>
      <c r="G21" s="226">
        <v>1232.116338</v>
      </c>
      <c r="H21" s="226">
        <v>2420.2863379999999</v>
      </c>
      <c r="I21" s="226">
        <f t="shared" si="0"/>
        <v>0</v>
      </c>
      <c r="J21" s="226"/>
      <c r="K21" s="226"/>
      <c r="L21" s="226">
        <f t="shared" si="1"/>
        <v>0</v>
      </c>
    </row>
    <row r="22" spans="1:12" s="30" customFormat="1" x14ac:dyDescent="0.25">
      <c r="A22" s="222" t="s">
        <v>252</v>
      </c>
      <c r="B22" s="223" t="s">
        <v>253</v>
      </c>
      <c r="C22" s="224" t="s">
        <v>347</v>
      </c>
      <c r="D22" s="225" t="s">
        <v>347</v>
      </c>
      <c r="E22" s="226">
        <v>1380.3796659999998</v>
      </c>
      <c r="F22" s="226">
        <v>808.9</v>
      </c>
      <c r="G22" s="226">
        <v>571.47966599999995</v>
      </c>
      <c r="H22" s="226">
        <v>1380.3796659999998</v>
      </c>
      <c r="I22" s="226">
        <f t="shared" si="0"/>
        <v>0</v>
      </c>
      <c r="J22" s="226"/>
      <c r="K22" s="226"/>
      <c r="L22" s="226">
        <f t="shared" si="1"/>
        <v>0</v>
      </c>
    </row>
    <row r="23" spans="1:12" s="30" customFormat="1" ht="25.5" x14ac:dyDescent="0.25">
      <c r="A23" s="222" t="s">
        <v>254</v>
      </c>
      <c r="B23" s="223" t="s">
        <v>255</v>
      </c>
      <c r="C23" s="224" t="s">
        <v>347</v>
      </c>
      <c r="D23" s="225" t="s">
        <v>347</v>
      </c>
      <c r="E23" s="226">
        <v>0</v>
      </c>
      <c r="F23" s="226">
        <v>0</v>
      </c>
      <c r="G23" s="226">
        <v>0</v>
      </c>
      <c r="H23" s="226">
        <v>0</v>
      </c>
      <c r="I23" s="226">
        <f t="shared" si="0"/>
        <v>0</v>
      </c>
      <c r="J23" s="226"/>
      <c r="K23" s="226"/>
      <c r="L23" s="226">
        <f t="shared" si="1"/>
        <v>0</v>
      </c>
    </row>
    <row r="24" spans="1:12" s="30" customFormat="1" ht="25.5" x14ac:dyDescent="0.25">
      <c r="A24" s="222" t="s">
        <v>256</v>
      </c>
      <c r="B24" s="223" t="s">
        <v>257</v>
      </c>
      <c r="C24" s="224" t="s">
        <v>347</v>
      </c>
      <c r="D24" s="225" t="s">
        <v>347</v>
      </c>
      <c r="E24" s="226">
        <v>0</v>
      </c>
      <c r="F24" s="226">
        <v>0</v>
      </c>
      <c r="G24" s="226">
        <v>0</v>
      </c>
      <c r="H24" s="226">
        <v>0</v>
      </c>
      <c r="I24" s="226">
        <f t="shared" si="0"/>
        <v>0</v>
      </c>
      <c r="J24" s="226"/>
      <c r="K24" s="226"/>
      <c r="L24" s="226">
        <f t="shared" si="1"/>
        <v>0</v>
      </c>
    </row>
    <row r="25" spans="1:12" s="184" customFormat="1" x14ac:dyDescent="0.2">
      <c r="A25" s="230" t="s">
        <v>258</v>
      </c>
      <c r="B25" s="231" t="s">
        <v>259</v>
      </c>
      <c r="C25" s="232"/>
      <c r="D25" s="233"/>
      <c r="E25" s="234">
        <v>8895.6870955238101</v>
      </c>
      <c r="F25" s="234">
        <v>3500.8380952380953</v>
      </c>
      <c r="G25" s="234">
        <v>5394.8490002857143</v>
      </c>
      <c r="H25" s="234">
        <v>8895.6870955238101</v>
      </c>
      <c r="I25" s="234">
        <f>SUM(I26:I34)</f>
        <v>6680.3128495238097</v>
      </c>
      <c r="J25" s="234">
        <f>SUM(J26:J34)</f>
        <v>3082.0380952380951</v>
      </c>
      <c r="K25" s="234">
        <f>SUM(K26:K34)</f>
        <v>3598.2747542857146</v>
      </c>
      <c r="L25" s="234">
        <f>SUM(L26:L34)</f>
        <v>6680.3128495238097</v>
      </c>
    </row>
    <row r="26" spans="1:12" s="30" customFormat="1" x14ac:dyDescent="0.25">
      <c r="A26" s="222" t="s">
        <v>214</v>
      </c>
      <c r="B26" s="223" t="s">
        <v>339</v>
      </c>
      <c r="C26" s="224" t="s">
        <v>347</v>
      </c>
      <c r="D26" s="225" t="s">
        <v>357</v>
      </c>
      <c r="E26" s="226">
        <v>1198.4990666666667</v>
      </c>
      <c r="F26" s="226">
        <v>246.66666666666666</v>
      </c>
      <c r="G26" s="226">
        <v>951.83240000000012</v>
      </c>
      <c r="H26" s="226">
        <v>1198.4990666666667</v>
      </c>
      <c r="I26" s="226">
        <f t="shared" ref="I26:I34" si="2">L26</f>
        <v>1198.4990666666667</v>
      </c>
      <c r="J26" s="226">
        <v>246.66666666666666</v>
      </c>
      <c r="K26" s="226">
        <v>951.83240000000012</v>
      </c>
      <c r="L26" s="226">
        <f t="shared" ref="L26:L34" si="3">SUM(J26:K26)</f>
        <v>1198.4990666666667</v>
      </c>
    </row>
    <row r="27" spans="1:12" s="30" customFormat="1" x14ac:dyDescent="0.25">
      <c r="A27" s="222" t="s">
        <v>219</v>
      </c>
      <c r="B27" s="223" t="s">
        <v>260</v>
      </c>
      <c r="C27" s="224" t="s">
        <v>347</v>
      </c>
      <c r="D27" s="225" t="s">
        <v>357</v>
      </c>
      <c r="E27" s="226">
        <v>874.90289000000007</v>
      </c>
      <c r="F27" s="226">
        <v>507.8</v>
      </c>
      <c r="G27" s="226">
        <v>367.10289</v>
      </c>
      <c r="H27" s="226">
        <v>874.90289000000007</v>
      </c>
      <c r="I27" s="226">
        <f t="shared" si="2"/>
        <v>874.90289000000007</v>
      </c>
      <c r="J27" s="226">
        <v>507.8</v>
      </c>
      <c r="K27" s="226">
        <v>367.10289</v>
      </c>
      <c r="L27" s="226">
        <f t="shared" si="3"/>
        <v>874.90289000000007</v>
      </c>
    </row>
    <row r="28" spans="1:12" s="30" customFormat="1" x14ac:dyDescent="0.25">
      <c r="A28" s="222" t="s">
        <v>223</v>
      </c>
      <c r="B28" s="223" t="s">
        <v>261</v>
      </c>
      <c r="C28" s="224" t="s">
        <v>347</v>
      </c>
      <c r="D28" s="225" t="s">
        <v>357</v>
      </c>
      <c r="E28" s="226">
        <v>784.91089285714293</v>
      </c>
      <c r="F28" s="226">
        <v>155.57142857142856</v>
      </c>
      <c r="G28" s="226">
        <v>629.33946428571437</v>
      </c>
      <c r="H28" s="226">
        <v>784.91089285714293</v>
      </c>
      <c r="I28" s="226">
        <f t="shared" si="2"/>
        <v>784.91089285714293</v>
      </c>
      <c r="J28" s="226">
        <v>155.57142857142856</v>
      </c>
      <c r="K28" s="226">
        <v>629.33946428571437</v>
      </c>
      <c r="L28" s="226">
        <f t="shared" si="3"/>
        <v>784.91089285714293</v>
      </c>
    </row>
    <row r="29" spans="1:12" s="30" customFormat="1" x14ac:dyDescent="0.25">
      <c r="A29" s="222" t="s">
        <v>262</v>
      </c>
      <c r="B29" s="223" t="s">
        <v>263</v>
      </c>
      <c r="C29" s="224" t="s">
        <v>347</v>
      </c>
      <c r="D29" s="225" t="s">
        <v>357</v>
      </c>
      <c r="E29" s="226">
        <v>3822</v>
      </c>
      <c r="F29" s="226">
        <v>2172</v>
      </c>
      <c r="G29" s="226">
        <v>1650</v>
      </c>
      <c r="H29" s="226">
        <v>3822</v>
      </c>
      <c r="I29" s="226">
        <f t="shared" si="2"/>
        <v>3822</v>
      </c>
      <c r="J29" s="226">
        <v>2172</v>
      </c>
      <c r="K29" s="226">
        <v>1650</v>
      </c>
      <c r="L29" s="226">
        <f t="shared" si="3"/>
        <v>3822</v>
      </c>
    </row>
    <row r="30" spans="1:12" s="30" customFormat="1" x14ac:dyDescent="0.25">
      <c r="A30" s="222" t="s">
        <v>264</v>
      </c>
      <c r="B30" s="223" t="s">
        <v>265</v>
      </c>
      <c r="C30" s="224" t="s">
        <v>347</v>
      </c>
      <c r="D30" s="225" t="s">
        <v>347</v>
      </c>
      <c r="E30" s="226">
        <v>570</v>
      </c>
      <c r="F30" s="226">
        <v>0</v>
      </c>
      <c r="G30" s="226">
        <v>570</v>
      </c>
      <c r="H30" s="226">
        <v>570</v>
      </c>
      <c r="I30" s="226">
        <f t="shared" si="2"/>
        <v>0</v>
      </c>
      <c r="J30" s="226"/>
      <c r="K30" s="226"/>
      <c r="L30" s="226">
        <f t="shared" si="3"/>
        <v>0</v>
      </c>
    </row>
    <row r="31" spans="1:12" s="30" customFormat="1" x14ac:dyDescent="0.25">
      <c r="A31" s="222" t="s">
        <v>266</v>
      </c>
      <c r="B31" s="223" t="s">
        <v>267</v>
      </c>
      <c r="C31" s="224" t="s">
        <v>347</v>
      </c>
      <c r="D31" s="225" t="s">
        <v>347</v>
      </c>
      <c r="E31" s="226">
        <v>450</v>
      </c>
      <c r="F31" s="226">
        <v>0</v>
      </c>
      <c r="G31" s="226">
        <v>450</v>
      </c>
      <c r="H31" s="226">
        <v>450</v>
      </c>
      <c r="I31" s="226">
        <f t="shared" si="2"/>
        <v>0</v>
      </c>
      <c r="J31" s="226"/>
      <c r="K31" s="226"/>
      <c r="L31" s="226">
        <f t="shared" si="3"/>
        <v>0</v>
      </c>
    </row>
    <row r="32" spans="1:12" s="30" customFormat="1" x14ac:dyDescent="0.25">
      <c r="A32" s="222" t="s">
        <v>268</v>
      </c>
      <c r="B32" s="223" t="s">
        <v>269</v>
      </c>
      <c r="C32" s="224" t="s">
        <v>347</v>
      </c>
      <c r="D32" s="225" t="s">
        <v>347</v>
      </c>
      <c r="E32" s="226">
        <v>167.49780000000001</v>
      </c>
      <c r="F32" s="226">
        <v>0</v>
      </c>
      <c r="G32" s="226">
        <v>167.49780000000001</v>
      </c>
      <c r="H32" s="226">
        <v>167.49780000000001</v>
      </c>
      <c r="I32" s="226">
        <f t="shared" si="2"/>
        <v>0</v>
      </c>
      <c r="J32" s="226"/>
      <c r="K32" s="226"/>
      <c r="L32" s="226">
        <f t="shared" si="3"/>
        <v>0</v>
      </c>
    </row>
    <row r="33" spans="1:12" s="30" customFormat="1" x14ac:dyDescent="0.25">
      <c r="A33" s="222" t="s">
        <v>270</v>
      </c>
      <c r="B33" s="223" t="s">
        <v>297</v>
      </c>
      <c r="C33" s="224" t="s">
        <v>347</v>
      </c>
      <c r="D33" s="225" t="s">
        <v>347</v>
      </c>
      <c r="E33" s="226">
        <v>1027.876446</v>
      </c>
      <c r="F33" s="226">
        <v>418.8</v>
      </c>
      <c r="G33" s="226">
        <v>609.07644600000003</v>
      </c>
      <c r="H33" s="226">
        <v>1027.876446</v>
      </c>
      <c r="I33" s="226">
        <f t="shared" si="2"/>
        <v>0</v>
      </c>
      <c r="J33" s="226"/>
      <c r="K33" s="226"/>
      <c r="L33" s="226">
        <f t="shared" si="3"/>
        <v>0</v>
      </c>
    </row>
    <row r="34" spans="1:12" s="30" customFormat="1" x14ac:dyDescent="0.25">
      <c r="A34" s="222" t="s">
        <v>271</v>
      </c>
      <c r="B34" s="223" t="s">
        <v>272</v>
      </c>
      <c r="C34" s="224" t="s">
        <v>347</v>
      </c>
      <c r="D34" s="225" t="s">
        <v>347</v>
      </c>
      <c r="E34" s="226">
        <v>0</v>
      </c>
      <c r="F34" s="226">
        <v>0</v>
      </c>
      <c r="G34" s="226">
        <v>0</v>
      </c>
      <c r="H34" s="226">
        <v>0</v>
      </c>
      <c r="I34" s="226">
        <f t="shared" si="2"/>
        <v>0</v>
      </c>
      <c r="J34" s="226"/>
      <c r="K34" s="226"/>
      <c r="L34" s="226">
        <f t="shared" si="3"/>
        <v>0</v>
      </c>
    </row>
    <row r="35" spans="1:12" s="184" customFormat="1" x14ac:dyDescent="0.2">
      <c r="A35" s="230" t="s">
        <v>273</v>
      </c>
      <c r="B35" s="231" t="s">
        <v>274</v>
      </c>
      <c r="C35" s="232"/>
      <c r="D35" s="233"/>
      <c r="E35" s="234">
        <v>3855.1014839999998</v>
      </c>
      <c r="F35" s="234">
        <v>3057.5699999999997</v>
      </c>
      <c r="G35" s="234">
        <v>797.53148399999998</v>
      </c>
      <c r="H35" s="234">
        <v>3855.1014839999998</v>
      </c>
      <c r="I35" s="234">
        <f>SUM(I36:I40)</f>
        <v>1285.825245714286</v>
      </c>
      <c r="J35" s="234">
        <f>SUM(J36:J40)</f>
        <v>971.90000000000111</v>
      </c>
      <c r="K35" s="234">
        <f>SUM(K36:K40)</f>
        <v>313.92524571428481</v>
      </c>
      <c r="L35" s="234">
        <f>SUM(L36:L40)</f>
        <v>1285.825245714286</v>
      </c>
    </row>
    <row r="36" spans="1:12" s="30" customFormat="1" x14ac:dyDescent="0.25">
      <c r="A36" s="222" t="s">
        <v>234</v>
      </c>
      <c r="B36" s="223" t="s">
        <v>275</v>
      </c>
      <c r="C36" s="224" t="s">
        <v>347</v>
      </c>
      <c r="D36" s="225" t="s">
        <v>347</v>
      </c>
      <c r="E36" s="226">
        <v>832.299442</v>
      </c>
      <c r="F36" s="226">
        <v>445</v>
      </c>
      <c r="G36" s="226">
        <v>387.29944199999994</v>
      </c>
      <c r="H36" s="226">
        <v>832.299442</v>
      </c>
      <c r="I36" s="226">
        <f>L36</f>
        <v>0</v>
      </c>
      <c r="J36" s="226"/>
      <c r="K36" s="226"/>
      <c r="L36" s="226">
        <f>SUM(J36:K36)</f>
        <v>0</v>
      </c>
    </row>
    <row r="37" spans="1:12" s="30" customFormat="1" x14ac:dyDescent="0.25">
      <c r="A37" s="222" t="s">
        <v>276</v>
      </c>
      <c r="B37" s="223" t="s">
        <v>277</v>
      </c>
      <c r="C37" s="224" t="s">
        <v>347</v>
      </c>
      <c r="D37" s="225" t="s">
        <v>347</v>
      </c>
      <c r="E37" s="226">
        <v>0</v>
      </c>
      <c r="F37" s="226">
        <v>0</v>
      </c>
      <c r="G37" s="226">
        <v>0</v>
      </c>
      <c r="H37" s="226">
        <v>0</v>
      </c>
      <c r="I37" s="226">
        <f>L37</f>
        <v>0</v>
      </c>
      <c r="J37" s="226"/>
      <c r="K37" s="226"/>
      <c r="L37" s="226">
        <f>SUM(J37:K37)</f>
        <v>0</v>
      </c>
    </row>
    <row r="38" spans="1:12" s="30" customFormat="1" x14ac:dyDescent="0.25">
      <c r="A38" s="222" t="s">
        <v>278</v>
      </c>
      <c r="B38" s="223" t="s">
        <v>279</v>
      </c>
      <c r="C38" s="224" t="s">
        <v>347</v>
      </c>
      <c r="D38" s="225" t="s">
        <v>358</v>
      </c>
      <c r="E38" s="226">
        <v>1238.6399999999999</v>
      </c>
      <c r="F38" s="226">
        <v>999.6</v>
      </c>
      <c r="G38" s="226">
        <v>239.03999999999996</v>
      </c>
      <c r="H38" s="226">
        <v>1238.6399999999999</v>
      </c>
      <c r="I38" s="226">
        <f>L38</f>
        <v>1210.9400000000012</v>
      </c>
      <c r="J38" s="226">
        <v>971.90000000000111</v>
      </c>
      <c r="K38" s="226">
        <v>239.04</v>
      </c>
      <c r="L38" s="226">
        <f>SUM(J38:K38)</f>
        <v>1210.9400000000012</v>
      </c>
    </row>
    <row r="39" spans="1:12" s="30" customFormat="1" x14ac:dyDescent="0.25">
      <c r="A39" s="222" t="s">
        <v>280</v>
      </c>
      <c r="B39" s="223" t="s">
        <v>281</v>
      </c>
      <c r="C39" s="224" t="s">
        <v>347</v>
      </c>
      <c r="D39" s="225" t="s">
        <v>358</v>
      </c>
      <c r="E39" s="226">
        <v>1039.362042</v>
      </c>
      <c r="F39" s="226">
        <v>868.17</v>
      </c>
      <c r="G39" s="226">
        <v>171.19204199999999</v>
      </c>
      <c r="H39" s="226">
        <v>1039.362042</v>
      </c>
      <c r="I39" s="226">
        <f>L39</f>
        <v>74.885245714284807</v>
      </c>
      <c r="J39" s="226"/>
      <c r="K39" s="226">
        <v>74.885245714284807</v>
      </c>
      <c r="L39" s="226">
        <f>SUM(J39:K39)</f>
        <v>74.885245714284807</v>
      </c>
    </row>
    <row r="40" spans="1:12" s="30" customFormat="1" x14ac:dyDescent="0.25">
      <c r="A40" s="222" t="s">
        <v>282</v>
      </c>
      <c r="B40" s="223" t="s">
        <v>283</v>
      </c>
      <c r="C40" s="224" t="s">
        <v>347</v>
      </c>
      <c r="D40" s="225" t="s">
        <v>347</v>
      </c>
      <c r="E40" s="226">
        <v>744.8</v>
      </c>
      <c r="F40" s="226">
        <v>744.8</v>
      </c>
      <c r="G40" s="226">
        <v>0</v>
      </c>
      <c r="H40" s="226">
        <v>744.8</v>
      </c>
      <c r="I40" s="226">
        <f>L40</f>
        <v>0</v>
      </c>
      <c r="J40" s="226"/>
      <c r="K40" s="226"/>
      <c r="L40" s="226">
        <f>SUM(J40:K40)</f>
        <v>0</v>
      </c>
    </row>
    <row r="41" spans="1:12" s="184" customFormat="1" x14ac:dyDescent="0.2">
      <c r="A41" s="230" t="s">
        <v>284</v>
      </c>
      <c r="B41" s="231" t="s">
        <v>285</v>
      </c>
      <c r="C41" s="232"/>
      <c r="D41" s="233"/>
      <c r="E41" s="234"/>
      <c r="F41" s="234"/>
      <c r="G41" s="234"/>
      <c r="H41" s="234"/>
      <c r="I41" s="234"/>
      <c r="J41" s="234"/>
      <c r="K41" s="234"/>
      <c r="L41" s="234"/>
    </row>
    <row r="42" spans="1:12" x14ac:dyDescent="0.25">
      <c r="A42" s="222" t="s">
        <v>286</v>
      </c>
      <c r="B42" s="222"/>
      <c r="C42" s="223"/>
      <c r="D42" s="224"/>
      <c r="E42" s="225"/>
      <c r="F42" s="226"/>
      <c r="G42" s="226"/>
      <c r="H42" s="226"/>
      <c r="I42" s="226"/>
      <c r="J42" s="226"/>
      <c r="K42" s="226"/>
      <c r="L42" s="226"/>
    </row>
    <row r="43" spans="1:12" s="184" customFormat="1" x14ac:dyDescent="0.2">
      <c r="A43" s="263" t="s">
        <v>22</v>
      </c>
      <c r="B43" s="263"/>
      <c r="C43" s="227"/>
      <c r="D43" s="228"/>
      <c r="E43" s="229">
        <v>32695.932691523805</v>
      </c>
      <c r="F43" s="229">
        <v>15855.308095238095</v>
      </c>
      <c r="G43" s="229">
        <v>16840.624596285714</v>
      </c>
      <c r="H43" s="229">
        <v>32695.932691523805</v>
      </c>
      <c r="I43" s="229">
        <f>I35+I25+I15+I12</f>
        <v>7966.138095238096</v>
      </c>
      <c r="J43" s="229">
        <f>J35+J25+J15+J12</f>
        <v>4053.9380952380961</v>
      </c>
      <c r="K43" s="229">
        <f>K35+K25+K15+K12</f>
        <v>3912.1999999999994</v>
      </c>
      <c r="L43" s="229">
        <f>L35+L25+L15+L12</f>
        <v>7966.138095238096</v>
      </c>
    </row>
    <row r="44" spans="1:12" x14ac:dyDescent="0.2">
      <c r="A44" s="262" t="s">
        <v>287</v>
      </c>
      <c r="B44" s="262"/>
      <c r="C44" s="262"/>
      <c r="D44" s="262"/>
      <c r="E44" s="221"/>
      <c r="F44" s="221"/>
      <c r="G44" s="221"/>
      <c r="H44" s="221"/>
      <c r="I44" s="221"/>
      <c r="J44" s="221"/>
      <c r="K44" s="221"/>
      <c r="L44" s="221"/>
    </row>
    <row r="45" spans="1:12" s="184" customFormat="1" x14ac:dyDescent="0.2">
      <c r="A45" s="230" t="s">
        <v>244</v>
      </c>
      <c r="B45" s="231" t="s">
        <v>245</v>
      </c>
      <c r="C45" s="232"/>
      <c r="D45" s="233"/>
      <c r="E45" s="234">
        <v>3308.8710000000001</v>
      </c>
      <c r="F45" s="234">
        <v>2156.9299999999998</v>
      </c>
      <c r="G45" s="234">
        <v>1151.941</v>
      </c>
      <c r="H45" s="234">
        <v>3308.8710000000001</v>
      </c>
      <c r="I45" s="234">
        <f>SUM(I46:I53)</f>
        <v>4571.1664439999995</v>
      </c>
      <c r="J45" s="234">
        <f>SUM(J46:J53)</f>
        <v>2156.9299999999998</v>
      </c>
      <c r="K45" s="234">
        <f>SUM(K46:K53)</f>
        <v>2414.2364440000001</v>
      </c>
      <c r="L45" s="234">
        <f>SUM(L46:L53)</f>
        <v>4571.1664439999995</v>
      </c>
    </row>
    <row r="46" spans="1:12" s="30" customFormat="1" x14ac:dyDescent="0.25">
      <c r="A46" s="222" t="s">
        <v>246</v>
      </c>
      <c r="B46" s="223" t="s">
        <v>340</v>
      </c>
      <c r="C46" s="224" t="s">
        <v>347</v>
      </c>
      <c r="D46" s="225" t="s">
        <v>359</v>
      </c>
      <c r="E46" s="226">
        <v>670.33799999999997</v>
      </c>
      <c r="F46" s="226">
        <v>392</v>
      </c>
      <c r="G46" s="226">
        <v>278.33800000000002</v>
      </c>
      <c r="H46" s="226">
        <v>670.33799999999997</v>
      </c>
      <c r="I46" s="226">
        <f t="shared" ref="I46:I53" si="4">L46</f>
        <v>670.33799999999997</v>
      </c>
      <c r="J46" s="226">
        <v>392</v>
      </c>
      <c r="K46" s="226">
        <v>278.33800000000002</v>
      </c>
      <c r="L46" s="226">
        <f t="shared" ref="L46:L53" si="5">SUM(J46:K46)</f>
        <v>670.33799999999997</v>
      </c>
    </row>
    <row r="47" spans="1:12" s="30" customFormat="1" x14ac:dyDescent="0.25">
      <c r="A47" s="222" t="s">
        <v>248</v>
      </c>
      <c r="B47" s="223" t="s">
        <v>288</v>
      </c>
      <c r="C47" s="224" t="s">
        <v>347</v>
      </c>
      <c r="D47" s="225" t="s">
        <v>359</v>
      </c>
      <c r="E47" s="226">
        <v>492</v>
      </c>
      <c r="F47" s="226">
        <v>492</v>
      </c>
      <c r="G47" s="226">
        <v>0</v>
      </c>
      <c r="H47" s="226">
        <v>492</v>
      </c>
      <c r="I47" s="226">
        <f t="shared" si="4"/>
        <v>492</v>
      </c>
      <c r="J47" s="226">
        <v>492</v>
      </c>
      <c r="K47" s="226">
        <v>0</v>
      </c>
      <c r="L47" s="226">
        <f t="shared" si="5"/>
        <v>492</v>
      </c>
    </row>
    <row r="48" spans="1:12" s="30" customFormat="1" x14ac:dyDescent="0.25">
      <c r="A48" s="222" t="s">
        <v>89</v>
      </c>
      <c r="B48" s="223" t="s">
        <v>247</v>
      </c>
      <c r="C48" s="224" t="s">
        <v>347</v>
      </c>
      <c r="D48" s="225" t="s">
        <v>358</v>
      </c>
      <c r="E48" s="226"/>
      <c r="F48" s="226"/>
      <c r="G48" s="226"/>
      <c r="H48" s="226"/>
      <c r="I48" s="226">
        <f t="shared" si="4"/>
        <v>1192.345464</v>
      </c>
      <c r="J48" s="226">
        <v>0</v>
      </c>
      <c r="K48" s="226">
        <v>1192.345464</v>
      </c>
      <c r="L48" s="226">
        <f t="shared" si="5"/>
        <v>1192.345464</v>
      </c>
    </row>
    <row r="49" spans="1:12" s="30" customFormat="1" ht="25.5" x14ac:dyDescent="0.25">
      <c r="A49" s="222" t="s">
        <v>93</v>
      </c>
      <c r="B49" s="223" t="s">
        <v>338</v>
      </c>
      <c r="C49" s="224" t="s">
        <v>347</v>
      </c>
      <c r="D49" s="225" t="s">
        <v>357</v>
      </c>
      <c r="E49" s="226"/>
      <c r="F49" s="226"/>
      <c r="G49" s="226"/>
      <c r="H49" s="226"/>
      <c r="I49" s="226">
        <f t="shared" si="4"/>
        <v>69.949979999999996</v>
      </c>
      <c r="J49" s="226">
        <v>0</v>
      </c>
      <c r="K49" s="226">
        <v>69.949979999999996</v>
      </c>
      <c r="L49" s="226">
        <f t="shared" si="5"/>
        <v>69.949979999999996</v>
      </c>
    </row>
    <row r="50" spans="1:12" s="30" customFormat="1" x14ac:dyDescent="0.25">
      <c r="A50" s="222" t="s">
        <v>97</v>
      </c>
      <c r="B50" s="223" t="s">
        <v>341</v>
      </c>
      <c r="C50" s="224" t="s">
        <v>347</v>
      </c>
      <c r="D50" s="225" t="s">
        <v>357</v>
      </c>
      <c r="E50" s="226">
        <v>703</v>
      </c>
      <c r="F50" s="226">
        <v>703</v>
      </c>
      <c r="G50" s="226">
        <v>0</v>
      </c>
      <c r="H50" s="226">
        <v>703</v>
      </c>
      <c r="I50" s="226">
        <f t="shared" si="4"/>
        <v>703</v>
      </c>
      <c r="J50" s="226">
        <v>703</v>
      </c>
      <c r="K50" s="226">
        <v>0</v>
      </c>
      <c r="L50" s="226">
        <f t="shared" si="5"/>
        <v>703</v>
      </c>
    </row>
    <row r="51" spans="1:12" s="30" customFormat="1" x14ac:dyDescent="0.25">
      <c r="A51" s="222" t="s">
        <v>101</v>
      </c>
      <c r="B51" s="223" t="s">
        <v>342</v>
      </c>
      <c r="C51" s="224" t="s">
        <v>347</v>
      </c>
      <c r="D51" s="225" t="s">
        <v>359</v>
      </c>
      <c r="E51" s="226">
        <v>656.8</v>
      </c>
      <c r="F51" s="226">
        <v>341.8</v>
      </c>
      <c r="G51" s="226">
        <v>315</v>
      </c>
      <c r="H51" s="226">
        <v>656.8</v>
      </c>
      <c r="I51" s="226">
        <f t="shared" si="4"/>
        <v>656.8</v>
      </c>
      <c r="J51" s="226">
        <v>341.8</v>
      </c>
      <c r="K51" s="226">
        <v>315</v>
      </c>
      <c r="L51" s="226">
        <f t="shared" si="5"/>
        <v>656.8</v>
      </c>
    </row>
    <row r="52" spans="1:12" s="30" customFormat="1" ht="25.5" x14ac:dyDescent="0.25">
      <c r="A52" s="222" t="s">
        <v>105</v>
      </c>
      <c r="B52" s="223" t="s">
        <v>289</v>
      </c>
      <c r="C52" s="224" t="s">
        <v>347</v>
      </c>
      <c r="D52" s="225" t="s">
        <v>359</v>
      </c>
      <c r="E52" s="226">
        <v>341.60300000000001</v>
      </c>
      <c r="F52" s="226">
        <v>63</v>
      </c>
      <c r="G52" s="226">
        <v>278.60300000000001</v>
      </c>
      <c r="H52" s="226">
        <v>341.60300000000001</v>
      </c>
      <c r="I52" s="226">
        <f t="shared" si="4"/>
        <v>341.60300000000001</v>
      </c>
      <c r="J52" s="226">
        <v>63</v>
      </c>
      <c r="K52" s="226">
        <v>278.60300000000001</v>
      </c>
      <c r="L52" s="226">
        <f t="shared" si="5"/>
        <v>341.60300000000001</v>
      </c>
    </row>
    <row r="53" spans="1:12" s="30" customFormat="1" x14ac:dyDescent="0.25">
      <c r="A53" s="222" t="s">
        <v>101</v>
      </c>
      <c r="B53" s="223" t="s">
        <v>290</v>
      </c>
      <c r="C53" s="224" t="s">
        <v>347</v>
      </c>
      <c r="D53" s="225" t="s">
        <v>360</v>
      </c>
      <c r="E53" s="226">
        <v>445.13</v>
      </c>
      <c r="F53" s="226">
        <v>165.13</v>
      </c>
      <c r="G53" s="226">
        <v>280</v>
      </c>
      <c r="H53" s="226">
        <v>445.13</v>
      </c>
      <c r="I53" s="226">
        <f t="shared" si="4"/>
        <v>445.13</v>
      </c>
      <c r="J53" s="226">
        <v>165.13</v>
      </c>
      <c r="K53" s="226">
        <v>280</v>
      </c>
      <c r="L53" s="226">
        <f t="shared" si="5"/>
        <v>445.13</v>
      </c>
    </row>
    <row r="54" spans="1:12" s="184" customFormat="1" x14ac:dyDescent="0.2">
      <c r="A54" s="230" t="s">
        <v>249</v>
      </c>
      <c r="B54" s="231" t="s">
        <v>250</v>
      </c>
      <c r="C54" s="232"/>
      <c r="D54" s="233"/>
      <c r="E54" s="234">
        <v>42247.590123999995</v>
      </c>
      <c r="F54" s="234">
        <v>14634.03</v>
      </c>
      <c r="G54" s="234">
        <v>27613.560124</v>
      </c>
      <c r="H54" s="234">
        <v>42247.590123999995</v>
      </c>
      <c r="I54" s="234">
        <f>SUM(I55:I65)</f>
        <v>60930.438792000001</v>
      </c>
      <c r="J54" s="234">
        <f>SUM(J55:J65)</f>
        <v>23930.93</v>
      </c>
      <c r="K54" s="234">
        <f>SUM(K55:K65)</f>
        <v>36999.508791999993</v>
      </c>
      <c r="L54" s="234">
        <f>SUM(L55:L65)</f>
        <v>60930.438792000001</v>
      </c>
    </row>
    <row r="55" spans="1:12" s="30" customFormat="1" x14ac:dyDescent="0.25">
      <c r="A55" s="222" t="s">
        <v>168</v>
      </c>
      <c r="B55" s="223" t="s">
        <v>330</v>
      </c>
      <c r="C55" s="224" t="s">
        <v>352</v>
      </c>
      <c r="D55" s="225" t="s">
        <v>358</v>
      </c>
      <c r="E55" s="226">
        <v>29758.410524999999</v>
      </c>
      <c r="F55" s="226">
        <v>8520.36</v>
      </c>
      <c r="G55" s="226">
        <v>21238.050524999999</v>
      </c>
      <c r="H55" s="226">
        <v>29758.410524999999</v>
      </c>
      <c r="I55" s="226">
        <f t="shared" ref="I55:I65" si="6">L55</f>
        <v>29758.410524999999</v>
      </c>
      <c r="J55" s="226">
        <v>8520.36</v>
      </c>
      <c r="K55" s="226">
        <v>21238.050524999999</v>
      </c>
      <c r="L55" s="226">
        <f t="shared" ref="L55:L65" si="7">SUM(J55:K55)</f>
        <v>29758.410524999999</v>
      </c>
    </row>
    <row r="56" spans="1:12" s="30" customFormat="1" x14ac:dyDescent="0.25">
      <c r="A56" s="222" t="s">
        <v>180</v>
      </c>
      <c r="B56" s="223" t="s">
        <v>331</v>
      </c>
      <c r="C56" s="224" t="s">
        <v>353</v>
      </c>
      <c r="D56" s="225" t="s">
        <v>361</v>
      </c>
      <c r="E56" s="226"/>
      <c r="F56" s="226"/>
      <c r="G56" s="226"/>
      <c r="H56" s="226"/>
      <c r="I56" s="226">
        <f t="shared" si="6"/>
        <v>3856.20183</v>
      </c>
      <c r="J56" s="226">
        <v>1811.88</v>
      </c>
      <c r="K56" s="226">
        <v>2044.3218299999999</v>
      </c>
      <c r="L56" s="226">
        <f t="shared" si="7"/>
        <v>3856.20183</v>
      </c>
    </row>
    <row r="57" spans="1:12" s="30" customFormat="1" x14ac:dyDescent="0.25">
      <c r="A57" s="222" t="s">
        <v>183</v>
      </c>
      <c r="B57" s="223" t="s">
        <v>332</v>
      </c>
      <c r="C57" s="224" t="s">
        <v>354</v>
      </c>
      <c r="D57" s="225" t="s">
        <v>362</v>
      </c>
      <c r="E57" s="226"/>
      <c r="F57" s="226"/>
      <c r="G57" s="226"/>
      <c r="H57" s="226"/>
      <c r="I57" s="226">
        <f t="shared" si="6"/>
        <v>3473.2565119999999</v>
      </c>
      <c r="J57" s="226">
        <v>1329.56</v>
      </c>
      <c r="K57" s="226">
        <v>2143.696512</v>
      </c>
      <c r="L57" s="226">
        <f t="shared" si="7"/>
        <v>3473.2565119999999</v>
      </c>
    </row>
    <row r="58" spans="1:12" s="30" customFormat="1" x14ac:dyDescent="0.25">
      <c r="A58" s="222" t="s">
        <v>187</v>
      </c>
      <c r="B58" s="223" t="s">
        <v>333</v>
      </c>
      <c r="C58" s="224" t="s">
        <v>355</v>
      </c>
      <c r="D58" s="225" t="s">
        <v>360</v>
      </c>
      <c r="E58" s="226"/>
      <c r="F58" s="226"/>
      <c r="G58" s="226"/>
      <c r="H58" s="226"/>
      <c r="I58" s="226">
        <f t="shared" si="6"/>
        <v>2477.300882</v>
      </c>
      <c r="J58" s="226">
        <v>1265.6300000000001</v>
      </c>
      <c r="K58" s="226">
        <v>1211.6708819999999</v>
      </c>
      <c r="L58" s="226">
        <f t="shared" si="7"/>
        <v>2477.300882</v>
      </c>
    </row>
    <row r="59" spans="1:12" s="30" customFormat="1" x14ac:dyDescent="0.25">
      <c r="A59" s="222" t="s">
        <v>190</v>
      </c>
      <c r="B59" s="223" t="s">
        <v>334</v>
      </c>
      <c r="C59" s="224" t="s">
        <v>356</v>
      </c>
      <c r="D59" s="225" t="s">
        <v>363</v>
      </c>
      <c r="E59" s="226"/>
      <c r="F59" s="226"/>
      <c r="G59" s="226"/>
      <c r="H59" s="226"/>
      <c r="I59" s="226">
        <f t="shared" si="6"/>
        <v>1273.4336499999999</v>
      </c>
      <c r="J59" s="226">
        <v>961.6</v>
      </c>
      <c r="K59" s="226">
        <v>311.83364999999998</v>
      </c>
      <c r="L59" s="226">
        <f t="shared" si="7"/>
        <v>1273.4336499999999</v>
      </c>
    </row>
    <row r="60" spans="1:12" s="30" customFormat="1" x14ac:dyDescent="0.25">
      <c r="A60" s="222" t="s">
        <v>251</v>
      </c>
      <c r="B60" s="223" t="s">
        <v>335</v>
      </c>
      <c r="C60" s="224" t="s">
        <v>354</v>
      </c>
      <c r="D60" s="225" t="s">
        <v>361</v>
      </c>
      <c r="E60" s="226"/>
      <c r="F60" s="226"/>
      <c r="G60" s="226"/>
      <c r="H60" s="226"/>
      <c r="I60" s="226">
        <f t="shared" si="6"/>
        <v>3801.9897899999996</v>
      </c>
      <c r="J60" s="226">
        <v>1931.16</v>
      </c>
      <c r="K60" s="226">
        <v>1870.8297899999998</v>
      </c>
      <c r="L60" s="226">
        <f t="shared" si="7"/>
        <v>3801.9897899999996</v>
      </c>
    </row>
    <row r="61" spans="1:12" s="30" customFormat="1" x14ac:dyDescent="0.25">
      <c r="A61" s="222" t="s">
        <v>252</v>
      </c>
      <c r="B61" s="223" t="s">
        <v>336</v>
      </c>
      <c r="C61" s="224" t="s">
        <v>352</v>
      </c>
      <c r="D61" s="225" t="s">
        <v>358</v>
      </c>
      <c r="E61" s="226"/>
      <c r="F61" s="226"/>
      <c r="G61" s="226"/>
      <c r="H61" s="226"/>
      <c r="I61" s="226">
        <f t="shared" si="6"/>
        <v>2420.2863379999999</v>
      </c>
      <c r="J61" s="226">
        <v>1188.17</v>
      </c>
      <c r="K61" s="226">
        <v>1232.116338</v>
      </c>
      <c r="L61" s="226">
        <f t="shared" si="7"/>
        <v>2420.2863379999999</v>
      </c>
    </row>
    <row r="62" spans="1:12" s="30" customFormat="1" x14ac:dyDescent="0.25">
      <c r="A62" s="222" t="s">
        <v>254</v>
      </c>
      <c r="B62" s="223" t="s">
        <v>253</v>
      </c>
      <c r="C62" s="224" t="s">
        <v>347</v>
      </c>
      <c r="D62" s="225" t="s">
        <v>358</v>
      </c>
      <c r="E62" s="226"/>
      <c r="F62" s="226"/>
      <c r="G62" s="226"/>
      <c r="H62" s="226"/>
      <c r="I62" s="226">
        <f t="shared" si="6"/>
        <v>1380.3796659999998</v>
      </c>
      <c r="J62" s="226">
        <v>808.9</v>
      </c>
      <c r="K62" s="226">
        <v>571.47966599999995</v>
      </c>
      <c r="L62" s="226">
        <f t="shared" si="7"/>
        <v>1380.3796659999998</v>
      </c>
    </row>
    <row r="63" spans="1:12" s="30" customFormat="1" ht="18" customHeight="1" x14ac:dyDescent="0.25">
      <c r="A63" s="222" t="s">
        <v>256</v>
      </c>
      <c r="B63" s="223" t="s">
        <v>367</v>
      </c>
      <c r="C63" s="224" t="s">
        <v>352</v>
      </c>
      <c r="D63" s="225" t="s">
        <v>364</v>
      </c>
      <c r="E63" s="226">
        <v>11145.134190000001</v>
      </c>
      <c r="F63" s="226">
        <v>5406</v>
      </c>
      <c r="G63" s="226">
        <v>5739.1341900000007</v>
      </c>
      <c r="H63" s="226">
        <v>11145.134190000001</v>
      </c>
      <c r="I63" s="226">
        <f t="shared" si="6"/>
        <v>11145.134190000001</v>
      </c>
      <c r="J63" s="226">
        <v>5406</v>
      </c>
      <c r="K63" s="226">
        <v>5739.1341900000007</v>
      </c>
      <c r="L63" s="226">
        <f t="shared" si="7"/>
        <v>11145.134190000001</v>
      </c>
    </row>
    <row r="64" spans="1:12" s="30" customFormat="1" x14ac:dyDescent="0.25">
      <c r="A64" s="222" t="s">
        <v>301</v>
      </c>
      <c r="B64" s="223" t="s">
        <v>291</v>
      </c>
      <c r="C64" s="224" t="s">
        <v>347</v>
      </c>
      <c r="D64" s="225" t="s">
        <v>357</v>
      </c>
      <c r="E64" s="226">
        <v>837.67</v>
      </c>
      <c r="F64" s="226">
        <v>322.37</v>
      </c>
      <c r="G64" s="226">
        <v>515.29999999999995</v>
      </c>
      <c r="H64" s="226">
        <v>837.67</v>
      </c>
      <c r="I64" s="226">
        <f t="shared" si="6"/>
        <v>837.67</v>
      </c>
      <c r="J64" s="226">
        <v>322.37</v>
      </c>
      <c r="K64" s="226">
        <v>515.29999999999995</v>
      </c>
      <c r="L64" s="226">
        <f t="shared" si="7"/>
        <v>837.67</v>
      </c>
    </row>
    <row r="65" spans="1:12" s="30" customFormat="1" x14ac:dyDescent="0.25">
      <c r="A65" s="222" t="s">
        <v>302</v>
      </c>
      <c r="B65" s="223" t="s">
        <v>368</v>
      </c>
      <c r="C65" s="224" t="s">
        <v>347</v>
      </c>
      <c r="D65" s="225" t="s">
        <v>363</v>
      </c>
      <c r="E65" s="226">
        <v>506.37540899999999</v>
      </c>
      <c r="F65" s="226">
        <v>385.3</v>
      </c>
      <c r="G65" s="226">
        <v>121.07540899999998</v>
      </c>
      <c r="H65" s="226">
        <v>506.37540899999999</v>
      </c>
      <c r="I65" s="226">
        <f t="shared" si="6"/>
        <v>506.37540899999999</v>
      </c>
      <c r="J65" s="226">
        <v>385.3</v>
      </c>
      <c r="K65" s="226">
        <v>121.07540899999998</v>
      </c>
      <c r="L65" s="226">
        <f t="shared" si="7"/>
        <v>506.37540899999999</v>
      </c>
    </row>
    <row r="66" spans="1:12" s="184" customFormat="1" x14ac:dyDescent="0.2">
      <c r="A66" s="230" t="s">
        <v>258</v>
      </c>
      <c r="B66" s="231" t="s">
        <v>259</v>
      </c>
      <c r="C66" s="232"/>
      <c r="D66" s="233"/>
      <c r="E66" s="234">
        <v>2094.4117839999999</v>
      </c>
      <c r="F66" s="234">
        <v>1104.5</v>
      </c>
      <c r="G66" s="234">
        <v>989.9117839999999</v>
      </c>
      <c r="H66" s="234">
        <v>2094.4117839999999</v>
      </c>
      <c r="I66" s="234">
        <f>SUM(I67:I76)</f>
        <v>4309.7860299999993</v>
      </c>
      <c r="J66" s="234">
        <f>SUM(J67:J76)</f>
        <v>1523.3</v>
      </c>
      <c r="K66" s="234">
        <f>SUM(K67:K76)</f>
        <v>2786.48603</v>
      </c>
      <c r="L66" s="234">
        <f>SUM(L67:L76)</f>
        <v>4309.7860299999993</v>
      </c>
    </row>
    <row r="67" spans="1:12" s="30" customFormat="1" x14ac:dyDescent="0.25">
      <c r="A67" s="222" t="s">
        <v>214</v>
      </c>
      <c r="B67" s="223" t="s">
        <v>292</v>
      </c>
      <c r="C67" s="224" t="s">
        <v>347</v>
      </c>
      <c r="D67" s="225" t="s">
        <v>361</v>
      </c>
      <c r="E67" s="226">
        <v>669.4</v>
      </c>
      <c r="F67" s="226">
        <v>669.4</v>
      </c>
      <c r="G67" s="226">
        <v>0</v>
      </c>
      <c r="H67" s="226">
        <v>669.4</v>
      </c>
      <c r="I67" s="226">
        <f t="shared" ref="I67:I76" si="8">L67</f>
        <v>669.4</v>
      </c>
      <c r="J67" s="226">
        <v>669.4</v>
      </c>
      <c r="K67" s="226">
        <v>0</v>
      </c>
      <c r="L67" s="226">
        <f t="shared" ref="L67:L76" si="9">SUM(J67:K67)</f>
        <v>669.4</v>
      </c>
    </row>
    <row r="68" spans="1:12" s="30" customFormat="1" x14ac:dyDescent="0.25">
      <c r="A68" s="222" t="s">
        <v>219</v>
      </c>
      <c r="B68" s="223" t="s">
        <v>344</v>
      </c>
      <c r="C68" s="224" t="s">
        <v>347</v>
      </c>
      <c r="D68" s="225" t="s">
        <v>347</v>
      </c>
      <c r="E68" s="226">
        <v>0</v>
      </c>
      <c r="F68" s="226">
        <v>0</v>
      </c>
      <c r="G68" s="226">
        <v>0</v>
      </c>
      <c r="H68" s="226">
        <v>0</v>
      </c>
      <c r="I68" s="226">
        <f t="shared" si="8"/>
        <v>0</v>
      </c>
      <c r="J68" s="226"/>
      <c r="K68" s="226"/>
      <c r="L68" s="226">
        <f t="shared" si="9"/>
        <v>0</v>
      </c>
    </row>
    <row r="69" spans="1:12" s="30" customFormat="1" x14ac:dyDescent="0.25">
      <c r="A69" s="222" t="s">
        <v>223</v>
      </c>
      <c r="B69" s="223" t="s">
        <v>343</v>
      </c>
      <c r="C69" s="224" t="s">
        <v>347</v>
      </c>
      <c r="D69" s="225" t="s">
        <v>363</v>
      </c>
      <c r="E69" s="226">
        <v>306.06459999999993</v>
      </c>
      <c r="F69" s="226">
        <v>31.9</v>
      </c>
      <c r="G69" s="226">
        <v>274.16459999999995</v>
      </c>
      <c r="H69" s="226">
        <v>306.06459999999993</v>
      </c>
      <c r="I69" s="226">
        <f t="shared" si="8"/>
        <v>306.06459999999993</v>
      </c>
      <c r="J69" s="226">
        <v>31.9</v>
      </c>
      <c r="K69" s="226">
        <v>274.16459999999995</v>
      </c>
      <c r="L69" s="226">
        <f t="shared" si="9"/>
        <v>306.06459999999993</v>
      </c>
    </row>
    <row r="70" spans="1:12" s="30" customFormat="1" x14ac:dyDescent="0.25">
      <c r="A70" s="222" t="s">
        <v>262</v>
      </c>
      <c r="B70" s="223" t="s">
        <v>293</v>
      </c>
      <c r="C70" s="224" t="s">
        <v>347</v>
      </c>
      <c r="D70" s="225" t="s">
        <v>347</v>
      </c>
      <c r="E70" s="226">
        <v>0</v>
      </c>
      <c r="F70" s="226">
        <v>0</v>
      </c>
      <c r="G70" s="226">
        <v>0</v>
      </c>
      <c r="H70" s="226">
        <v>0</v>
      </c>
      <c r="I70" s="226">
        <f t="shared" si="8"/>
        <v>0</v>
      </c>
      <c r="J70" s="226"/>
      <c r="K70" s="226"/>
      <c r="L70" s="226">
        <f t="shared" si="9"/>
        <v>0</v>
      </c>
    </row>
    <row r="71" spans="1:12" s="30" customFormat="1" ht="25.5" x14ac:dyDescent="0.25">
      <c r="A71" s="222" t="s">
        <v>264</v>
      </c>
      <c r="B71" s="223" t="s">
        <v>294</v>
      </c>
      <c r="C71" s="224" t="s">
        <v>347</v>
      </c>
      <c r="D71" s="225" t="s">
        <v>360</v>
      </c>
      <c r="E71" s="226">
        <v>879.26018199999987</v>
      </c>
      <c r="F71" s="226">
        <v>301.89999999999998</v>
      </c>
      <c r="G71" s="226">
        <v>577.3601819999999</v>
      </c>
      <c r="H71" s="226">
        <v>879.26018199999987</v>
      </c>
      <c r="I71" s="226">
        <f t="shared" si="8"/>
        <v>879.26018199999987</v>
      </c>
      <c r="J71" s="226">
        <v>301.89999999999998</v>
      </c>
      <c r="K71" s="226">
        <v>577.3601819999999</v>
      </c>
      <c r="L71" s="226">
        <f t="shared" si="9"/>
        <v>879.26018199999987</v>
      </c>
    </row>
    <row r="72" spans="1:12" s="30" customFormat="1" x14ac:dyDescent="0.25">
      <c r="A72" s="222" t="s">
        <v>266</v>
      </c>
      <c r="B72" s="223" t="s">
        <v>265</v>
      </c>
      <c r="C72" s="224" t="s">
        <v>347</v>
      </c>
      <c r="D72" s="225" t="s">
        <v>357</v>
      </c>
      <c r="E72" s="226"/>
      <c r="F72" s="226"/>
      <c r="G72" s="226"/>
      <c r="H72" s="226"/>
      <c r="I72" s="226">
        <f t="shared" si="8"/>
        <v>570</v>
      </c>
      <c r="J72" s="226">
        <v>0</v>
      </c>
      <c r="K72" s="226">
        <v>570</v>
      </c>
      <c r="L72" s="226">
        <f t="shared" si="9"/>
        <v>570</v>
      </c>
    </row>
    <row r="73" spans="1:12" s="30" customFormat="1" x14ac:dyDescent="0.25">
      <c r="A73" s="222" t="s">
        <v>268</v>
      </c>
      <c r="B73" s="223" t="s">
        <v>267</v>
      </c>
      <c r="C73" s="224" t="s">
        <v>347</v>
      </c>
      <c r="D73" s="225" t="s">
        <v>357</v>
      </c>
      <c r="E73" s="226"/>
      <c r="F73" s="226"/>
      <c r="G73" s="226"/>
      <c r="H73" s="226"/>
      <c r="I73" s="226">
        <f t="shared" si="8"/>
        <v>450</v>
      </c>
      <c r="J73" s="226">
        <v>0</v>
      </c>
      <c r="K73" s="226">
        <v>450</v>
      </c>
      <c r="L73" s="226">
        <f t="shared" si="9"/>
        <v>450</v>
      </c>
    </row>
    <row r="74" spans="1:12" s="30" customFormat="1" x14ac:dyDescent="0.25">
      <c r="A74" s="222" t="s">
        <v>270</v>
      </c>
      <c r="B74" s="223" t="s">
        <v>269</v>
      </c>
      <c r="C74" s="224" t="s">
        <v>347</v>
      </c>
      <c r="D74" s="225" t="s">
        <v>357</v>
      </c>
      <c r="E74" s="226"/>
      <c r="F74" s="226"/>
      <c r="G74" s="226"/>
      <c r="H74" s="226"/>
      <c r="I74" s="226">
        <f t="shared" si="8"/>
        <v>167.49780000000001</v>
      </c>
      <c r="J74" s="226">
        <v>0</v>
      </c>
      <c r="K74" s="226">
        <v>167.49780000000001</v>
      </c>
      <c r="L74" s="226">
        <f t="shared" si="9"/>
        <v>167.49780000000001</v>
      </c>
    </row>
    <row r="75" spans="1:12" s="30" customFormat="1" x14ac:dyDescent="0.25">
      <c r="A75" s="222" t="s">
        <v>271</v>
      </c>
      <c r="B75" s="223" t="s">
        <v>297</v>
      </c>
      <c r="C75" s="224" t="s">
        <v>347</v>
      </c>
      <c r="D75" s="225" t="s">
        <v>364</v>
      </c>
      <c r="E75" s="226"/>
      <c r="F75" s="226"/>
      <c r="G75" s="226"/>
      <c r="H75" s="226"/>
      <c r="I75" s="226">
        <f t="shared" si="8"/>
        <v>1027.876446</v>
      </c>
      <c r="J75" s="226">
        <v>418.8</v>
      </c>
      <c r="K75" s="226">
        <v>609.07644600000003</v>
      </c>
      <c r="L75" s="226">
        <f t="shared" si="9"/>
        <v>1027.876446</v>
      </c>
    </row>
    <row r="76" spans="1:12" s="30" customFormat="1" x14ac:dyDescent="0.25">
      <c r="A76" s="222" t="s">
        <v>303</v>
      </c>
      <c r="B76" s="223" t="s">
        <v>295</v>
      </c>
      <c r="C76" s="224" t="s">
        <v>347</v>
      </c>
      <c r="D76" s="225" t="s">
        <v>357</v>
      </c>
      <c r="E76" s="226">
        <v>239.68700200000001</v>
      </c>
      <c r="F76" s="226">
        <v>101.3</v>
      </c>
      <c r="G76" s="226">
        <v>138.387002</v>
      </c>
      <c r="H76" s="226">
        <v>239.68700200000001</v>
      </c>
      <c r="I76" s="226">
        <f t="shared" si="8"/>
        <v>239.68700200000001</v>
      </c>
      <c r="J76" s="226">
        <v>101.3</v>
      </c>
      <c r="K76" s="226">
        <v>138.387002</v>
      </c>
      <c r="L76" s="226">
        <f t="shared" si="9"/>
        <v>239.68700200000001</v>
      </c>
    </row>
    <row r="77" spans="1:12" s="184" customFormat="1" x14ac:dyDescent="0.2">
      <c r="A77" s="230" t="s">
        <v>273</v>
      </c>
      <c r="B77" s="231" t="s">
        <v>274</v>
      </c>
      <c r="C77" s="232"/>
      <c r="D77" s="233"/>
      <c r="E77" s="234">
        <v>302.70319999999998</v>
      </c>
      <c r="F77" s="234">
        <v>122.3</v>
      </c>
      <c r="G77" s="234">
        <v>180.4032</v>
      </c>
      <c r="H77" s="234">
        <v>302.70319999999998</v>
      </c>
      <c r="I77" s="234">
        <f>SUM(I78:I83)</f>
        <v>2871.9794382857144</v>
      </c>
      <c r="J77" s="234">
        <f>SUM(J78:J83)</f>
        <v>2207.9699999999984</v>
      </c>
      <c r="K77" s="234">
        <f>SUM(K78:K83)</f>
        <v>664.00943828571519</v>
      </c>
      <c r="L77" s="234">
        <f>SUM(L78:L83)</f>
        <v>2871.9794382857144</v>
      </c>
    </row>
    <row r="78" spans="1:12" s="30" customFormat="1" x14ac:dyDescent="0.25">
      <c r="A78" s="222" t="s">
        <v>234</v>
      </c>
      <c r="B78" s="223" t="s">
        <v>296</v>
      </c>
      <c r="C78" s="224" t="s">
        <v>347</v>
      </c>
      <c r="D78" s="225" t="s">
        <v>358</v>
      </c>
      <c r="E78" s="226">
        <v>302.70319999999998</v>
      </c>
      <c r="F78" s="226">
        <v>122.3</v>
      </c>
      <c r="G78" s="226">
        <v>180.4032</v>
      </c>
      <c r="H78" s="226">
        <v>302.70319999999998</v>
      </c>
      <c r="I78" s="226">
        <f t="shared" ref="I78:I83" si="10">L78</f>
        <v>302.70319999999998</v>
      </c>
      <c r="J78" s="226">
        <v>122.3</v>
      </c>
      <c r="K78" s="226">
        <v>180.4032</v>
      </c>
      <c r="L78" s="226">
        <f t="shared" ref="L78:L83" si="11">SUM(J78:K78)</f>
        <v>302.70319999999998</v>
      </c>
    </row>
    <row r="79" spans="1:12" s="30" customFormat="1" x14ac:dyDescent="0.25">
      <c r="A79" s="222" t="s">
        <v>276</v>
      </c>
      <c r="B79" s="223" t="s">
        <v>275</v>
      </c>
      <c r="C79" s="224" t="s">
        <v>347</v>
      </c>
      <c r="D79" s="225" t="s">
        <v>359</v>
      </c>
      <c r="E79" s="226"/>
      <c r="F79" s="226"/>
      <c r="G79" s="226"/>
      <c r="H79" s="226"/>
      <c r="I79" s="226">
        <f t="shared" si="10"/>
        <v>832.299442</v>
      </c>
      <c r="J79" s="226">
        <v>445</v>
      </c>
      <c r="K79" s="226">
        <v>387.29944199999994</v>
      </c>
      <c r="L79" s="226">
        <f t="shared" si="11"/>
        <v>832.299442</v>
      </c>
    </row>
    <row r="80" spans="1:12" s="30" customFormat="1" x14ac:dyDescent="0.25">
      <c r="A80" s="222" t="s">
        <v>278</v>
      </c>
      <c r="B80" s="223" t="s">
        <v>277</v>
      </c>
      <c r="C80" s="224" t="s">
        <v>347</v>
      </c>
      <c r="D80" s="225" t="s">
        <v>347</v>
      </c>
      <c r="E80" s="226"/>
      <c r="F80" s="226"/>
      <c r="G80" s="226"/>
      <c r="H80" s="226"/>
      <c r="I80" s="226">
        <f t="shared" si="10"/>
        <v>0</v>
      </c>
      <c r="J80" s="226"/>
      <c r="K80" s="226"/>
      <c r="L80" s="226">
        <f t="shared" si="11"/>
        <v>0</v>
      </c>
    </row>
    <row r="81" spans="1:12" s="30" customFormat="1" x14ac:dyDescent="0.25">
      <c r="A81" s="222" t="s">
        <v>280</v>
      </c>
      <c r="B81" s="223" t="s">
        <v>281</v>
      </c>
      <c r="C81" s="224" t="s">
        <v>347</v>
      </c>
      <c r="D81" s="225" t="s">
        <v>358</v>
      </c>
      <c r="E81" s="226"/>
      <c r="F81" s="226"/>
      <c r="G81" s="226"/>
      <c r="H81" s="226"/>
      <c r="I81" s="226">
        <f t="shared" si="10"/>
        <v>964.47679628571518</v>
      </c>
      <c r="J81" s="226">
        <v>868.17</v>
      </c>
      <c r="K81" s="226">
        <v>96.30679628571518</v>
      </c>
      <c r="L81" s="226">
        <f t="shared" si="11"/>
        <v>964.47679628571518</v>
      </c>
    </row>
    <row r="82" spans="1:12" s="30" customFormat="1" x14ac:dyDescent="0.25">
      <c r="A82" s="222" t="s">
        <v>282</v>
      </c>
      <c r="B82" s="223" t="s">
        <v>283</v>
      </c>
      <c r="C82" s="224" t="s">
        <v>347</v>
      </c>
      <c r="D82" s="225" t="s">
        <v>358</v>
      </c>
      <c r="E82" s="226"/>
      <c r="F82" s="226"/>
      <c r="G82" s="226"/>
      <c r="H82" s="226"/>
      <c r="I82" s="226">
        <f t="shared" si="10"/>
        <v>744.8</v>
      </c>
      <c r="J82" s="226">
        <v>744.8</v>
      </c>
      <c r="K82" s="226">
        <v>0</v>
      </c>
      <c r="L82" s="226">
        <f t="shared" si="11"/>
        <v>744.8</v>
      </c>
    </row>
    <row r="83" spans="1:12" s="30" customFormat="1" x14ac:dyDescent="0.25">
      <c r="A83" s="222" t="s">
        <v>337</v>
      </c>
      <c r="B83" s="223" t="s">
        <v>279</v>
      </c>
      <c r="C83" s="224" t="s">
        <v>347</v>
      </c>
      <c r="D83" s="225" t="s">
        <v>347</v>
      </c>
      <c r="E83" s="226"/>
      <c r="F83" s="226"/>
      <c r="G83" s="226"/>
      <c r="H83" s="226"/>
      <c r="I83" s="226">
        <f t="shared" si="10"/>
        <v>27.699999999998902</v>
      </c>
      <c r="J83" s="226">
        <v>27.699999999998902</v>
      </c>
      <c r="K83" s="226"/>
      <c r="L83" s="226">
        <f t="shared" si="11"/>
        <v>27.699999999998902</v>
      </c>
    </row>
    <row r="84" spans="1:12" s="184" customFormat="1" x14ac:dyDescent="0.2">
      <c r="A84" s="230" t="s">
        <v>284</v>
      </c>
      <c r="B84" s="231" t="s">
        <v>285</v>
      </c>
      <c r="C84" s="232"/>
      <c r="D84" s="233"/>
      <c r="E84" s="234"/>
      <c r="F84" s="234"/>
      <c r="G84" s="234"/>
      <c r="H84" s="234"/>
      <c r="I84" s="234"/>
      <c r="J84" s="234"/>
      <c r="K84" s="234"/>
      <c r="L84" s="234"/>
    </row>
    <row r="85" spans="1:12" x14ac:dyDescent="0.25">
      <c r="A85" s="222" t="s">
        <v>286</v>
      </c>
      <c r="B85" s="223"/>
      <c r="C85" s="224"/>
      <c r="D85" s="225"/>
      <c r="E85" s="226"/>
      <c r="F85" s="226"/>
      <c r="G85" s="226"/>
      <c r="H85" s="226"/>
      <c r="I85" s="226"/>
      <c r="J85" s="226"/>
      <c r="K85" s="226"/>
      <c r="L85" s="226"/>
    </row>
    <row r="86" spans="1:12" s="184" customFormat="1" x14ac:dyDescent="0.2">
      <c r="A86" s="263" t="s">
        <v>22</v>
      </c>
      <c r="B86" s="263"/>
      <c r="C86" s="227"/>
      <c r="D86" s="228"/>
      <c r="E86" s="229">
        <v>47953.576107999994</v>
      </c>
      <c r="F86" s="229">
        <v>18017.759999999998</v>
      </c>
      <c r="G86" s="229">
        <v>29935.816107999999</v>
      </c>
      <c r="H86" s="229">
        <v>47953.576107999994</v>
      </c>
      <c r="I86" s="229">
        <f>I77+I66+I54+I45</f>
        <v>72683.370704285713</v>
      </c>
      <c r="J86" s="229">
        <f>J77+J66+J54+J45</f>
        <v>29819.129999999997</v>
      </c>
      <c r="K86" s="229">
        <f>K77+K66+K54+K45</f>
        <v>42864.240704285708</v>
      </c>
      <c r="L86" s="229">
        <f>L77+L66+L54+L45</f>
        <v>72683.370704285713</v>
      </c>
    </row>
    <row r="87" spans="1:12" s="184" customFormat="1" ht="15.75" x14ac:dyDescent="0.25">
      <c r="A87" s="215"/>
      <c r="B87" s="215"/>
      <c r="C87" s="219"/>
      <c r="D87" s="219"/>
      <c r="E87" s="216"/>
      <c r="F87" s="216"/>
      <c r="G87" s="216"/>
      <c r="H87" s="216"/>
      <c r="I87" s="216"/>
      <c r="J87" s="217"/>
      <c r="K87" s="217"/>
      <c r="L87" s="217"/>
    </row>
    <row r="88" spans="1:12" s="213" customFormat="1" ht="18.75" x14ac:dyDescent="0.3">
      <c r="B88" s="235" t="s">
        <v>328</v>
      </c>
      <c r="C88" s="236"/>
      <c r="D88" s="236"/>
      <c r="E88" s="237"/>
      <c r="F88" s="237"/>
      <c r="G88" s="237"/>
      <c r="H88" s="237"/>
      <c r="I88" s="237"/>
      <c r="J88" s="237"/>
      <c r="K88" s="235" t="s">
        <v>329</v>
      </c>
      <c r="L88" s="238"/>
    </row>
    <row r="89" spans="1:12" s="213" customFormat="1" ht="18.75" x14ac:dyDescent="0.3">
      <c r="B89" s="214"/>
      <c r="C89" s="220"/>
      <c r="D89" s="220"/>
      <c r="K89" s="214"/>
    </row>
  </sheetData>
  <mergeCells count="25">
    <mergeCell ref="A2:L2"/>
    <mergeCell ref="C6:C10"/>
    <mergeCell ref="D6:D10"/>
    <mergeCell ref="I7:I10"/>
    <mergeCell ref="I6:L6"/>
    <mergeCell ref="K5:L5"/>
    <mergeCell ref="A3:L3"/>
    <mergeCell ref="B6:B10"/>
    <mergeCell ref="H8:H10"/>
    <mergeCell ref="F7:H7"/>
    <mergeCell ref="J7:L7"/>
    <mergeCell ref="J8:J10"/>
    <mergeCell ref="K8:K10"/>
    <mergeCell ref="L8:L10"/>
    <mergeCell ref="A4:L4"/>
    <mergeCell ref="J1:L1"/>
    <mergeCell ref="A44:D44"/>
    <mergeCell ref="A86:B86"/>
    <mergeCell ref="E6:H6"/>
    <mergeCell ref="E7:E10"/>
    <mergeCell ref="F8:F10"/>
    <mergeCell ref="G8:G10"/>
    <mergeCell ref="A43:B43"/>
    <mergeCell ref="A6:A10"/>
    <mergeCell ref="A11:D11"/>
  </mergeCells>
  <printOptions horizontalCentered="1"/>
  <pageMargins left="0.23622047244094491" right="0.23622047244094491" top="0.74803149606299213" bottom="0.74803149606299213" header="0.31496062992125984" footer="0.31496062992125984"/>
  <pageSetup paperSize="9" scale="78"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K30"/>
  <sheetViews>
    <sheetView workbookViewId="0">
      <selection activeCell="J21" sqref="J21"/>
    </sheetView>
  </sheetViews>
  <sheetFormatPr defaultRowHeight="15" x14ac:dyDescent="0.25"/>
  <cols>
    <col min="10" max="10" width="14.7109375" customWidth="1"/>
    <col min="11" max="11" width="18.5703125" customWidth="1"/>
  </cols>
  <sheetData>
    <row r="2" spans="10:11" x14ac:dyDescent="0.25">
      <c r="J2" s="189">
        <v>4053.9</v>
      </c>
      <c r="K2" s="190">
        <v>3912.2</v>
      </c>
    </row>
    <row r="8" spans="10:11" ht="15.75" x14ac:dyDescent="0.25">
      <c r="J8" s="188">
        <f>SUM(J9:J17)</f>
        <v>3500.8380952380953</v>
      </c>
      <c r="K8" s="186">
        <f t="shared" ref="K8" si="0">SUM(K9:K17)</f>
        <v>5394.8490002857143</v>
      </c>
    </row>
    <row r="9" spans="10:11" ht="15.75" x14ac:dyDescent="0.25">
      <c r="J9" s="193">
        <v>246.66666666666666</v>
      </c>
      <c r="K9" s="193">
        <v>951.83240000000012</v>
      </c>
    </row>
    <row r="10" spans="10:11" ht="15.75" x14ac:dyDescent="0.25">
      <c r="J10" s="193">
        <v>507.8</v>
      </c>
      <c r="K10" s="193">
        <v>367.10289</v>
      </c>
    </row>
    <row r="11" spans="10:11" ht="15.75" x14ac:dyDescent="0.25">
      <c r="J11" s="193">
        <v>155.57142857142856</v>
      </c>
      <c r="K11" s="193">
        <v>629.33946428571437</v>
      </c>
    </row>
    <row r="12" spans="10:11" ht="15.75" x14ac:dyDescent="0.25">
      <c r="J12" s="193">
        <v>2172</v>
      </c>
      <c r="K12" s="193">
        <v>1650</v>
      </c>
    </row>
    <row r="13" spans="10:11" ht="15.75" x14ac:dyDescent="0.25">
      <c r="J13" s="187">
        <v>0</v>
      </c>
      <c r="K13" s="187">
        <v>570</v>
      </c>
    </row>
    <row r="14" spans="10:11" ht="15.75" x14ac:dyDescent="0.25">
      <c r="J14" s="187">
        <v>0</v>
      </c>
      <c r="K14" s="187">
        <v>450</v>
      </c>
    </row>
    <row r="15" spans="10:11" ht="15.75" x14ac:dyDescent="0.25">
      <c r="J15" s="187">
        <v>0</v>
      </c>
      <c r="K15" s="187">
        <v>167.49780000000001</v>
      </c>
    </row>
    <row r="16" spans="10:11" ht="15.75" x14ac:dyDescent="0.25">
      <c r="J16" s="187">
        <v>418.8</v>
      </c>
      <c r="K16" s="187">
        <v>609.07644600000003</v>
      </c>
    </row>
    <row r="17" spans="10:11" ht="15.75" x14ac:dyDescent="0.25">
      <c r="J17" s="187">
        <v>0</v>
      </c>
      <c r="K17" s="187">
        <v>0</v>
      </c>
    </row>
    <row r="18" spans="10:11" ht="15.75" x14ac:dyDescent="0.25">
      <c r="J18" s="188">
        <f>SUM(J19:J23)</f>
        <v>2057.9700000000003</v>
      </c>
      <c r="K18" s="186">
        <f t="shared" ref="K18" si="1">SUM(K19:K23)</f>
        <v>558.4914839999999</v>
      </c>
    </row>
    <row r="19" spans="10:11" ht="15.75" x14ac:dyDescent="0.25">
      <c r="J19" s="187">
        <v>445</v>
      </c>
      <c r="K19" s="187">
        <v>387.29944199999994</v>
      </c>
    </row>
    <row r="20" spans="10:11" ht="15.75" x14ac:dyDescent="0.25">
      <c r="J20" s="187">
        <v>0</v>
      </c>
      <c r="K20" s="187">
        <v>0</v>
      </c>
    </row>
    <row r="21" spans="10:11" ht="15.75" x14ac:dyDescent="0.25">
      <c r="J21" s="193" t="s">
        <v>300</v>
      </c>
      <c r="K21" s="193" t="s">
        <v>299</v>
      </c>
    </row>
    <row r="22" spans="10:11" ht="15.75" x14ac:dyDescent="0.25">
      <c r="J22" s="187">
        <v>868.17</v>
      </c>
      <c r="K22" s="187">
        <v>171.19204199999999</v>
      </c>
    </row>
    <row r="23" spans="10:11" ht="15.75" x14ac:dyDescent="0.25">
      <c r="J23" s="187">
        <v>744.8</v>
      </c>
      <c r="K23" s="187">
        <v>0</v>
      </c>
    </row>
    <row r="26" spans="10:11" x14ac:dyDescent="0.25">
      <c r="J26" s="191" t="e">
        <f>J9+J10+J11+J12+J21</f>
        <v>#VALUE!</v>
      </c>
      <c r="K26" s="191" t="e">
        <f>K9+K10+K11+K12+K21</f>
        <v>#VALUE!</v>
      </c>
    </row>
    <row r="30" spans="10:11" x14ac:dyDescent="0.25">
      <c r="J30" s="192" t="e">
        <f>J2-J26</f>
        <v>#VALUE!</v>
      </c>
      <c r="K30" s="192" t="e">
        <f>K2-K26</f>
        <v>#VALUE!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J25" sqref="J25"/>
    </sheetView>
  </sheetViews>
  <sheetFormatPr defaultRowHeight="15" x14ac:dyDescent="0.25"/>
  <cols>
    <col min="1" max="1" width="21.7109375" style="204" customWidth="1"/>
    <col min="2" max="2" width="18.7109375" customWidth="1"/>
    <col min="3" max="5" width="14.140625" customWidth="1"/>
    <col min="6" max="8" width="18.7109375" customWidth="1"/>
    <col min="9" max="9" width="23" customWidth="1"/>
  </cols>
  <sheetData>
    <row r="1" spans="1:9" ht="33.75" x14ac:dyDescent="0.25">
      <c r="A1" s="194" t="s">
        <v>304</v>
      </c>
    </row>
    <row r="3" spans="1:9" ht="23.25" x14ac:dyDescent="0.25">
      <c r="A3" s="195" t="s">
        <v>317</v>
      </c>
      <c r="F3" s="196" t="s">
        <v>305</v>
      </c>
    </row>
    <row r="5" spans="1:9" ht="18.75" customHeight="1" x14ac:dyDescent="0.25">
      <c r="A5" s="279" t="s">
        <v>306</v>
      </c>
      <c r="B5" s="279" t="s">
        <v>319</v>
      </c>
      <c r="C5" s="279" t="s">
        <v>321</v>
      </c>
      <c r="D5" s="279"/>
      <c r="E5" s="279"/>
      <c r="F5" s="280" t="s">
        <v>320</v>
      </c>
      <c r="G5" s="279" t="s">
        <v>307</v>
      </c>
      <c r="H5" s="279"/>
      <c r="I5" s="279" t="s">
        <v>308</v>
      </c>
    </row>
    <row r="6" spans="1:9" ht="15.75" customHeight="1" x14ac:dyDescent="0.25">
      <c r="A6" s="279"/>
      <c r="B6" s="279"/>
      <c r="C6" s="208" t="s">
        <v>322</v>
      </c>
      <c r="D6" s="208" t="s">
        <v>324</v>
      </c>
      <c r="E6" s="208" t="s">
        <v>323</v>
      </c>
      <c r="F6" s="281"/>
      <c r="G6" s="197" t="s">
        <v>309</v>
      </c>
      <c r="H6" s="197" t="s">
        <v>310</v>
      </c>
      <c r="I6" s="279"/>
    </row>
    <row r="7" spans="1:9" ht="23.25" x14ac:dyDescent="0.25">
      <c r="A7" s="198" t="s">
        <v>311</v>
      </c>
      <c r="B7" s="199" t="e">
        <f>Ремонти!#REF!</f>
        <v>#REF!</v>
      </c>
      <c r="C7" s="209" t="e">
        <f>Ремонти!#REF!</f>
        <v>#REF!</v>
      </c>
      <c r="D7" s="209" t="e">
        <f>Ремонти!#REF!+Ремонти!#REF!</f>
        <v>#REF!</v>
      </c>
      <c r="E7" s="209" t="e">
        <f>Ремонти!#REF!</f>
        <v>#REF!</v>
      </c>
      <c r="F7" s="199" t="e">
        <f>C7+E7</f>
        <v>#REF!</v>
      </c>
      <c r="G7" s="200"/>
      <c r="H7" s="200"/>
      <c r="I7" s="200"/>
    </row>
    <row r="8" spans="1:9" ht="23.25" x14ac:dyDescent="0.25">
      <c r="A8" s="198" t="s">
        <v>312</v>
      </c>
      <c r="B8" s="200">
        <v>0</v>
      </c>
      <c r="C8" s="210">
        <v>0</v>
      </c>
      <c r="D8" s="210">
        <v>0</v>
      </c>
      <c r="E8" s="210">
        <v>0</v>
      </c>
      <c r="F8" s="200">
        <v>0</v>
      </c>
      <c r="G8" s="200"/>
      <c r="H8" s="200"/>
      <c r="I8" s="200"/>
    </row>
    <row r="9" spans="1:9" ht="23.25" x14ac:dyDescent="0.25">
      <c r="A9" s="201" t="s">
        <v>22</v>
      </c>
      <c r="B9" s="202" t="e">
        <f t="shared" ref="B9:I9" si="0">B7+B8</f>
        <v>#REF!</v>
      </c>
      <c r="C9" s="211" t="e">
        <f t="shared" si="0"/>
        <v>#REF!</v>
      </c>
      <c r="D9" s="211" t="e">
        <f t="shared" si="0"/>
        <v>#REF!</v>
      </c>
      <c r="E9" s="211" t="e">
        <f t="shared" si="0"/>
        <v>#REF!</v>
      </c>
      <c r="F9" s="202" t="e">
        <f t="shared" si="0"/>
        <v>#REF!</v>
      </c>
      <c r="G9" s="203">
        <f t="shared" si="0"/>
        <v>0</v>
      </c>
      <c r="H9" s="203">
        <f t="shared" si="0"/>
        <v>0</v>
      </c>
      <c r="I9" s="203">
        <f t="shared" si="0"/>
        <v>0</v>
      </c>
    </row>
    <row r="10" spans="1:9" ht="21" x14ac:dyDescent="0.25">
      <c r="G10" s="205" t="e">
        <f>G9/B9</f>
        <v>#REF!</v>
      </c>
      <c r="H10" s="205" t="e">
        <f>H9/B9</f>
        <v>#REF!</v>
      </c>
      <c r="I10" s="205" t="e">
        <f>I9/B9</f>
        <v>#REF!</v>
      </c>
    </row>
    <row r="12" spans="1:9" ht="23.25" x14ac:dyDescent="0.25">
      <c r="A12" s="195" t="s">
        <v>318</v>
      </c>
    </row>
    <row r="14" spans="1:9" ht="18.75" customHeight="1" x14ac:dyDescent="0.25">
      <c r="A14" s="279" t="s">
        <v>306</v>
      </c>
      <c r="B14" s="279" t="s">
        <v>319</v>
      </c>
      <c r="C14" s="279" t="s">
        <v>321</v>
      </c>
      <c r="D14" s="279"/>
      <c r="E14" s="279"/>
      <c r="F14" s="280" t="s">
        <v>320</v>
      </c>
      <c r="G14" s="279" t="s">
        <v>307</v>
      </c>
      <c r="H14" s="279"/>
      <c r="I14" s="279" t="s">
        <v>308</v>
      </c>
    </row>
    <row r="15" spans="1:9" ht="15.75" customHeight="1" x14ac:dyDescent="0.25">
      <c r="A15" s="279"/>
      <c r="B15" s="279"/>
      <c r="C15" s="208" t="s">
        <v>322</v>
      </c>
      <c r="D15" s="208" t="s">
        <v>324</v>
      </c>
      <c r="E15" s="208" t="s">
        <v>323</v>
      </c>
      <c r="F15" s="281"/>
      <c r="G15" s="197" t="s">
        <v>309</v>
      </c>
      <c r="H15" s="197" t="s">
        <v>310</v>
      </c>
      <c r="I15" s="279"/>
    </row>
    <row r="16" spans="1:9" ht="23.25" x14ac:dyDescent="0.25">
      <c r="A16" s="206">
        <v>0.1</v>
      </c>
      <c r="B16" s="199" t="e">
        <f>Ремонти!#REF!</f>
        <v>#REF!</v>
      </c>
      <c r="C16" s="209" t="e">
        <f>Ремонти!#REF!</f>
        <v>#REF!</v>
      </c>
      <c r="D16" s="209" t="e">
        <f>Ремонти!#REF!+Ремонти!#REF!</f>
        <v>#REF!</v>
      </c>
      <c r="E16" s="209" t="e">
        <f>Ремонти!#REF!</f>
        <v>#REF!</v>
      </c>
      <c r="F16" s="199" t="e">
        <f>C16+E16</f>
        <v>#REF!</v>
      </c>
      <c r="G16" s="200"/>
      <c r="H16" s="200"/>
      <c r="I16" s="200"/>
    </row>
    <row r="17" spans="1:12" ht="23.25" x14ac:dyDescent="0.25">
      <c r="A17" s="198" t="s">
        <v>313</v>
      </c>
      <c r="B17" s="199" t="e">
        <f>Ремонти!#REF!</f>
        <v>#REF!</v>
      </c>
      <c r="C17" s="210" t="e">
        <f>Ремонти!#REF!</f>
        <v>#REF!</v>
      </c>
      <c r="D17" s="210" t="e">
        <f>Ремонти!#REF!+Ремонти!#REF!</f>
        <v>#REF!</v>
      </c>
      <c r="E17" s="210" t="e">
        <f>Ремонти!#REF!</f>
        <v>#REF!</v>
      </c>
      <c r="F17" s="199" t="e">
        <f>C17+E17</f>
        <v>#REF!</v>
      </c>
      <c r="G17" s="200"/>
      <c r="H17" s="200"/>
      <c r="I17" s="200"/>
    </row>
    <row r="18" spans="1:12" ht="23.25" x14ac:dyDescent="0.25">
      <c r="A18" s="201" t="s">
        <v>22</v>
      </c>
      <c r="B18" s="202" t="e">
        <f>B16+B17</f>
        <v>#REF!</v>
      </c>
      <c r="C18" s="211" t="e">
        <f>C16+C17</f>
        <v>#REF!</v>
      </c>
      <c r="D18" s="211" t="e">
        <f>D16+D17</f>
        <v>#REF!</v>
      </c>
      <c r="E18" s="211" t="e">
        <f>E16+E17</f>
        <v>#REF!</v>
      </c>
      <c r="F18" s="202" t="e">
        <f>C18+E18</f>
        <v>#REF!</v>
      </c>
      <c r="G18" s="203">
        <f>G16+G17</f>
        <v>0</v>
      </c>
      <c r="H18" s="203">
        <f>H16+H17</f>
        <v>0</v>
      </c>
      <c r="I18" s="207">
        <f>I16+I17</f>
        <v>0</v>
      </c>
    </row>
    <row r="19" spans="1:12" ht="21" x14ac:dyDescent="0.25">
      <c r="G19" s="205" t="e">
        <f>G18/B18</f>
        <v>#REF!</v>
      </c>
      <c r="H19" s="205" t="e">
        <f>H18/B18</f>
        <v>#REF!</v>
      </c>
      <c r="I19" s="205" t="e">
        <f>I18/B18</f>
        <v>#REF!</v>
      </c>
      <c r="L19" s="192"/>
    </row>
    <row r="21" spans="1:12" ht="23.25" x14ac:dyDescent="0.25">
      <c r="A21" s="198" t="s">
        <v>314</v>
      </c>
      <c r="B21" s="199" t="e">
        <f>B16</f>
        <v>#REF!</v>
      </c>
      <c r="C21" s="209" t="e">
        <f>C16</f>
        <v>#REF!</v>
      </c>
      <c r="D21" s="209" t="e">
        <f>D16</f>
        <v>#REF!</v>
      </c>
      <c r="E21" s="209" t="e">
        <f>E16</f>
        <v>#REF!</v>
      </c>
      <c r="F21" s="199" t="e">
        <f>C21+E21</f>
        <v>#REF!</v>
      </c>
      <c r="G21" s="199">
        <f t="shared" ref="G21:I21" si="1">G16</f>
        <v>0</v>
      </c>
      <c r="H21" s="199">
        <f t="shared" si="1"/>
        <v>0</v>
      </c>
      <c r="I21" s="199">
        <f t="shared" si="1"/>
        <v>0</v>
      </c>
    </row>
    <row r="22" spans="1:12" ht="23.25" x14ac:dyDescent="0.25">
      <c r="A22" s="198" t="s">
        <v>315</v>
      </c>
      <c r="B22" s="199" t="e">
        <f>B17+B7</f>
        <v>#REF!</v>
      </c>
      <c r="C22" s="209" t="e">
        <f>C17+C7</f>
        <v>#REF!</v>
      </c>
      <c r="D22" s="209" t="e">
        <f>D18+D9</f>
        <v>#REF!</v>
      </c>
      <c r="E22" s="209" t="e">
        <f>E17+E7</f>
        <v>#REF!</v>
      </c>
      <c r="F22" s="199" t="e">
        <f>C22+E22</f>
        <v>#REF!</v>
      </c>
      <c r="G22" s="199">
        <f>G17+G7</f>
        <v>0</v>
      </c>
      <c r="H22" s="199">
        <f>H17+H7</f>
        <v>0</v>
      </c>
      <c r="I22" s="199">
        <f>I17+I7</f>
        <v>0</v>
      </c>
    </row>
    <row r="23" spans="1:12" ht="23.25" x14ac:dyDescent="0.25">
      <c r="A23" s="198" t="s">
        <v>316</v>
      </c>
      <c r="B23" s="200">
        <v>0</v>
      </c>
      <c r="C23" s="210">
        <v>0</v>
      </c>
      <c r="D23" s="210">
        <v>0</v>
      </c>
      <c r="E23" s="210">
        <v>0</v>
      </c>
      <c r="F23" s="200">
        <v>0</v>
      </c>
      <c r="G23" s="200">
        <v>0</v>
      </c>
      <c r="H23" s="200">
        <v>0</v>
      </c>
      <c r="I23" s="200">
        <v>0</v>
      </c>
    </row>
    <row r="25" spans="1:12" ht="39" x14ac:dyDescent="0.25">
      <c r="A25" s="212" t="s">
        <v>326</v>
      </c>
      <c r="B25" s="202" t="e">
        <f>C25+D25</f>
        <v>#REF!</v>
      </c>
      <c r="C25" s="209" t="e">
        <f>Ремонти!#REF!</f>
        <v>#REF!</v>
      </c>
      <c r="D25" s="209" t="e">
        <f>Ремонти!#REF!</f>
        <v>#REF!</v>
      </c>
    </row>
    <row r="27" spans="1:12" ht="23.25" x14ac:dyDescent="0.25">
      <c r="B27" s="277" t="s">
        <v>325</v>
      </c>
      <c r="C27" s="278"/>
      <c r="D27" s="211" t="e">
        <f>D221+D22+D25</f>
        <v>#REF!</v>
      </c>
    </row>
  </sheetData>
  <mergeCells count="13">
    <mergeCell ref="B27:C27"/>
    <mergeCell ref="A5:A6"/>
    <mergeCell ref="B5:B6"/>
    <mergeCell ref="G5:H5"/>
    <mergeCell ref="I5:I6"/>
    <mergeCell ref="A14:A15"/>
    <mergeCell ref="B14:B15"/>
    <mergeCell ref="G14:H14"/>
    <mergeCell ref="I14:I15"/>
    <mergeCell ref="F5:F6"/>
    <mergeCell ref="F14:F15"/>
    <mergeCell ref="C5:E5"/>
    <mergeCell ref="C14:E14"/>
  </mergeCells>
  <pageMargins left="0.7" right="0.7" top="0.75" bottom="0.75" header="0.3" footer="0.3"/>
  <pageSetup paperSize="9" scale="5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Паливо</vt:lpstr>
      <vt:lpstr>Витрати</vt:lpstr>
      <vt:lpstr>Ремонти</vt:lpstr>
      <vt:lpstr>Лист1</vt:lpstr>
      <vt:lpstr>Свод</vt:lpstr>
      <vt:lpstr>Ремонти!Заголовки_для_печати</vt:lpstr>
      <vt:lpstr>Ремонти!Область_печати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Олександр Гейко</dc:creator>
  <cp:lastModifiedBy>VynohradovaYuV</cp:lastModifiedBy>
  <cp:lastPrinted>2019-01-24T12:35:57Z</cp:lastPrinted>
  <dcterms:created xsi:type="dcterms:W3CDTF">2018-11-26T08:51:00Z</dcterms:created>
  <dcterms:modified xsi:type="dcterms:W3CDTF">2019-01-25T11:19:16Z</dcterms:modified>
</cp:coreProperties>
</file>